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35" windowHeight="10350" activeTab="1"/>
  </bookViews>
  <sheets>
    <sheet name="工作量情" sheetId="1" r:id="rId1"/>
    <sheet name="指标运行" sheetId="2" r:id="rId2"/>
    <sheet name="支出费用" sheetId="3" r:id="rId3"/>
    <sheet name="检查和化验收入" sheetId="4" r:id="rId4"/>
    <sheet name="卫生材料收入" sheetId="5" r:id="rId5"/>
    <sheet name="药品收入" sheetId="6" r:id="rId6"/>
    <sheet name="综合改革收入" sheetId="7" r:id="rId7"/>
    <sheet name="资产与负债情" sheetId="8" r:id="rId8"/>
  </sheets>
  <definedNames/>
  <calcPr fullCalcOnLoad="1"/>
</workbook>
</file>

<file path=xl/sharedStrings.xml><?xml version="1.0" encoding="utf-8"?>
<sst xmlns="http://schemas.openxmlformats.org/spreadsheetml/2006/main" count="405" uniqueCount="82">
  <si>
    <t>公立医院综合改革门诊与住院工作量情况表（一）</t>
  </si>
  <si>
    <t>单位</t>
  </si>
  <si>
    <t>门急诊人次</t>
  </si>
  <si>
    <t>门急诊人次平均收费水平</t>
  </si>
  <si>
    <t>医院出院人数</t>
  </si>
  <si>
    <t>出院者平均费用水平</t>
  </si>
  <si>
    <t>2016年</t>
  </si>
  <si>
    <t>2017年</t>
  </si>
  <si>
    <t>增加额</t>
  </si>
  <si>
    <t>增长率</t>
  </si>
  <si>
    <t>岳阳市第一人民医院</t>
  </si>
  <si>
    <t>岳阳市第二人民医院</t>
  </si>
  <si>
    <t>岳阳市三人民医院</t>
  </si>
  <si>
    <t>岳阳市中医院</t>
  </si>
  <si>
    <t>汨罗市第二人民医院</t>
  </si>
  <si>
    <t>汨罗市人民医院</t>
  </si>
  <si>
    <t>汨罗市精神病医院</t>
  </si>
  <si>
    <t>汨罗市中医院</t>
  </si>
  <si>
    <t>屈原管理区人民医院</t>
  </si>
  <si>
    <t>岳阳口腔医院</t>
  </si>
  <si>
    <t>岳阳楼区人民医院</t>
  </si>
  <si>
    <t>云溪区血吸虫病专科医院</t>
  </si>
  <si>
    <t>云溪区中医院</t>
  </si>
  <si>
    <t>云溪区人民医院</t>
  </si>
  <si>
    <t>华容县人民医院</t>
  </si>
  <si>
    <t>华容县中医院</t>
  </si>
  <si>
    <t>君山区第一人民医院</t>
  </si>
  <si>
    <t>湘阴县人民医院</t>
  </si>
  <si>
    <t>湘阴县中医院</t>
  </si>
  <si>
    <t>临湘市精神病专科医院</t>
  </si>
  <si>
    <t>临湘市中医医院</t>
  </si>
  <si>
    <t>临湘市第二人民医院</t>
  </si>
  <si>
    <t>临湘市人民医院</t>
  </si>
  <si>
    <t>平江县中医院</t>
  </si>
  <si>
    <t>平江县第一人民医院</t>
  </si>
  <si>
    <t>平江县第二人民医院</t>
  </si>
  <si>
    <t>平江县精神病医院</t>
  </si>
  <si>
    <t>岳阳县中医医院</t>
  </si>
  <si>
    <t>岳阳县血防医院</t>
  </si>
  <si>
    <t>岳阳县人民医院</t>
  </si>
  <si>
    <t>合        计</t>
  </si>
  <si>
    <t>\</t>
  </si>
  <si>
    <t>公立医院综合改革主要指标运行情况统计表（八）</t>
  </si>
  <si>
    <t>药占比</t>
  </si>
  <si>
    <t>百元医疗收入消耗的卫生材料</t>
  </si>
  <si>
    <t>医疗服务收入占业务收入比重</t>
  </si>
  <si>
    <t>医疗费用同比增幅</t>
  </si>
  <si>
    <t>人员支出占业务支出比重</t>
  </si>
  <si>
    <t>同比</t>
  </si>
  <si>
    <t>岳阳市屈原管理区人民医院</t>
  </si>
  <si>
    <t>岳阳市岳阳楼区人民医院</t>
  </si>
  <si>
    <t>公立医院支出费用明细情况表（七）</t>
  </si>
  <si>
    <t>单   位</t>
  </si>
  <si>
    <t>卫生材料费支出</t>
  </si>
  <si>
    <t>业务支出</t>
  </si>
  <si>
    <t>人员支出</t>
  </si>
  <si>
    <t>管理费用</t>
  </si>
  <si>
    <t>合计</t>
  </si>
  <si>
    <t>公立医院检查和化验收入明细情况表（六）</t>
  </si>
  <si>
    <t>单    位</t>
  </si>
  <si>
    <t>检查门诊收入</t>
  </si>
  <si>
    <t>检查住院收入</t>
  </si>
  <si>
    <t>化验门诊收入</t>
  </si>
  <si>
    <t>化验住院收入</t>
  </si>
  <si>
    <t>合      计</t>
  </si>
  <si>
    <t>公立医院卫生材料收入明细情况表（五）</t>
  </si>
  <si>
    <t>卫生材料费门诊收入</t>
  </si>
  <si>
    <t>卫生材料费住院收入</t>
  </si>
  <si>
    <t>合   计</t>
  </si>
  <si>
    <t>公立医院药品收入明细情况表（四）</t>
  </si>
  <si>
    <t>药品收入</t>
  </si>
  <si>
    <t>门诊中草药收入</t>
  </si>
  <si>
    <t>住院中草药收入</t>
  </si>
  <si>
    <t>公立医院综合改革收入情况表（三）</t>
  </si>
  <si>
    <t>财政补助收入</t>
  </si>
  <si>
    <t>医疗收入</t>
  </si>
  <si>
    <t>业务收入</t>
  </si>
  <si>
    <t>公立医院综合改革资产与负债情况表（二）</t>
  </si>
  <si>
    <t>资产总额</t>
  </si>
  <si>
    <t>负债总额</t>
  </si>
  <si>
    <t>净资产</t>
  </si>
  <si>
    <t>合    计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</si>
</sst>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,###,###.00"/>
    <numFmt numFmtId="177" formatCode="0.00_ "/>
  </numFmts>
  <fonts count="45">
    <font>
      <sz val="12"/>
      <name val="宋体"/>
      <family val="0"/>
    </font>
    <font>
      <sz val="14"/>
      <name val="方正小标宋简体"/>
      <family val="0"/>
    </font>
    <font>
      <sz val="9"/>
      <name val="宋体"/>
      <family val="0"/>
    </font>
    <font>
      <sz val="9"/>
      <color indexed="8"/>
      <name val="宋体"/>
      <family val="0"/>
    </font>
    <font>
      <sz val="9"/>
      <color indexed="8"/>
      <name val="等线"/>
      <family val="0"/>
    </font>
    <font>
      <sz val="11"/>
      <color indexed="8"/>
      <name val="等线"/>
      <family val="0"/>
    </font>
    <font>
      <sz val="14"/>
      <name val="宋体"/>
      <family val="0"/>
    </font>
    <font>
      <b/>
      <sz val="11"/>
      <color indexed="8"/>
      <name val="宋体"/>
      <family val="0"/>
    </font>
    <font>
      <b/>
      <sz val="11"/>
      <color indexed="8"/>
      <name val="等线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2"/>
      <color indexed="12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30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30" fillId="9" borderId="0" applyNumberFormat="0" applyBorder="0" applyAlignment="0" applyProtection="0"/>
    <xf numFmtId="0" fontId="32" fillId="0" borderId="4" applyNumberFormat="0" applyFill="0" applyAlignment="0" applyProtection="0"/>
    <xf numFmtId="0" fontId="30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45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176" fontId="3" fillId="0" borderId="9" xfId="0" applyNumberFormat="1" applyFont="1" applyBorder="1" applyAlignment="1">
      <alignment horizontal="center" vertical="center" wrapText="1"/>
    </xf>
    <xf numFmtId="177" fontId="2" fillId="0" borderId="9" xfId="0" applyNumberFormat="1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177" fontId="3" fillId="0" borderId="9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3" fillId="0" borderId="9" xfId="0" applyFont="1" applyBorder="1" applyAlignment="1">
      <alignment vertical="center" wrapText="1"/>
    </xf>
    <xf numFmtId="176" fontId="3" fillId="0" borderId="9" xfId="0" applyNumberFormat="1" applyFont="1" applyBorder="1" applyAlignment="1">
      <alignment vertical="center" wrapText="1"/>
    </xf>
    <xf numFmtId="0" fontId="2" fillId="0" borderId="9" xfId="0" applyFont="1" applyBorder="1" applyAlignment="1">
      <alignment vertical="center"/>
    </xf>
    <xf numFmtId="177" fontId="2" fillId="0" borderId="9" xfId="0" applyNumberFormat="1" applyFont="1" applyBorder="1" applyAlignment="1">
      <alignment vertical="center"/>
    </xf>
    <xf numFmtId="0" fontId="3" fillId="0" borderId="10" xfId="0" applyFont="1" applyFill="1" applyBorder="1" applyAlignment="1">
      <alignment vertical="center" wrapText="1"/>
    </xf>
    <xf numFmtId="176" fontId="3" fillId="0" borderId="11" xfId="0" applyNumberFormat="1" applyFont="1" applyBorder="1" applyAlignment="1">
      <alignment vertical="center" wrapText="1"/>
    </xf>
    <xf numFmtId="0" fontId="1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3" fillId="0" borderId="9" xfId="0" applyFont="1" applyBorder="1" applyAlignment="1">
      <alignment horizontal="left" vertical="center" wrapText="1"/>
    </xf>
    <xf numFmtId="176" fontId="3" fillId="0" borderId="9" xfId="0" applyNumberFormat="1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77" fontId="2" fillId="0" borderId="9" xfId="0" applyNumberFormat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177" fontId="2" fillId="0" borderId="13" xfId="0" applyNumberFormat="1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10" fontId="7" fillId="0" borderId="9" xfId="0" applyNumberFormat="1" applyFont="1" applyBorder="1" applyAlignment="1">
      <alignment horizontal="center" vertical="center" wrapText="1"/>
    </xf>
    <xf numFmtId="10" fontId="8" fillId="0" borderId="9" xfId="0" applyNumberFormat="1" applyFont="1" applyBorder="1" applyAlignment="1">
      <alignment horizontal="center" vertical="center" wrapText="1"/>
    </xf>
    <xf numFmtId="177" fontId="0" fillId="0" borderId="9" xfId="0" applyNumberFormat="1" applyBorder="1" applyAlignment="1">
      <alignment horizontal="center" vertical="center"/>
    </xf>
    <xf numFmtId="177" fontId="8" fillId="0" borderId="9" xfId="0" applyNumberFormat="1" applyFont="1" applyBorder="1" applyAlignment="1">
      <alignment horizontal="center" vertical="center" wrapText="1"/>
    </xf>
    <xf numFmtId="0" fontId="0" fillId="0" borderId="9" xfId="0" applyBorder="1" applyAlignment="1">
      <alignment vertical="center"/>
    </xf>
    <xf numFmtId="0" fontId="0" fillId="0" borderId="14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9" xfId="0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35"/>
  <sheetViews>
    <sheetView workbookViewId="0" topLeftCell="A7">
      <selection activeCell="D5" sqref="D5:E5"/>
    </sheetView>
  </sheetViews>
  <sheetFormatPr defaultColWidth="9.00390625" defaultRowHeight="14.25"/>
  <cols>
    <col min="1" max="1" width="19.125" style="0" customWidth="1"/>
    <col min="2" max="2" width="9.50390625" style="0" customWidth="1"/>
    <col min="3" max="3" width="11.50390625" style="0" customWidth="1"/>
    <col min="4" max="4" width="8.625" style="0" customWidth="1"/>
    <col min="5" max="5" width="8.00390625" style="0" customWidth="1"/>
    <col min="8" max="8" width="8.50390625" style="0" customWidth="1"/>
    <col min="12" max="12" width="8.375" style="0" customWidth="1"/>
  </cols>
  <sheetData>
    <row r="1" spans="1:17" ht="27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14.25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44"/>
    </row>
    <row r="3" spans="1:17" ht="20.25" customHeight="1">
      <c r="A3" s="22" t="s">
        <v>1</v>
      </c>
      <c r="B3" s="21" t="s">
        <v>2</v>
      </c>
      <c r="C3" s="21"/>
      <c r="D3" s="21"/>
      <c r="E3" s="21"/>
      <c r="F3" s="22" t="s">
        <v>3</v>
      </c>
      <c r="G3" s="22"/>
      <c r="H3" s="22"/>
      <c r="I3" s="22"/>
      <c r="J3" s="21" t="s">
        <v>4</v>
      </c>
      <c r="K3" s="21"/>
      <c r="L3" s="21"/>
      <c r="M3" s="21"/>
      <c r="N3" s="21" t="s">
        <v>5</v>
      </c>
      <c r="O3" s="21"/>
      <c r="P3" s="21"/>
      <c r="Q3" s="21"/>
    </row>
    <row r="4" spans="1:17" ht="19.5" customHeight="1">
      <c r="A4" s="42"/>
      <c r="B4" s="43" t="s">
        <v>6</v>
      </c>
      <c r="C4" s="43" t="s">
        <v>7</v>
      </c>
      <c r="D4" s="43" t="s">
        <v>8</v>
      </c>
      <c r="E4" s="43" t="s">
        <v>9</v>
      </c>
      <c r="F4" s="43" t="s">
        <v>6</v>
      </c>
      <c r="G4" s="43" t="s">
        <v>7</v>
      </c>
      <c r="H4" s="43" t="s">
        <v>8</v>
      </c>
      <c r="I4" s="43" t="s">
        <v>9</v>
      </c>
      <c r="J4" s="43" t="s">
        <v>6</v>
      </c>
      <c r="K4" s="43" t="s">
        <v>7</v>
      </c>
      <c r="L4" s="43" t="s">
        <v>8</v>
      </c>
      <c r="M4" s="43" t="s">
        <v>9</v>
      </c>
      <c r="N4" s="43" t="s">
        <v>6</v>
      </c>
      <c r="O4" s="43" t="s">
        <v>7</v>
      </c>
      <c r="P4" s="43" t="s">
        <v>8</v>
      </c>
      <c r="Q4" s="43" t="s">
        <v>9</v>
      </c>
    </row>
    <row r="5" spans="1:17" s="41" customFormat="1" ht="22.5" customHeight="1">
      <c r="A5" s="7" t="s">
        <v>10</v>
      </c>
      <c r="B5" s="8">
        <v>987811</v>
      </c>
      <c r="C5" s="8">
        <v>1021945</v>
      </c>
      <c r="D5" s="8">
        <f aca="true" t="shared" si="0" ref="D5:D35">C5-B5</f>
        <v>34134</v>
      </c>
      <c r="E5" s="8">
        <f aca="true" t="shared" si="1" ref="E5:E35">(C5-B5)*100/B5</f>
        <v>3.455519325053072</v>
      </c>
      <c r="F5" s="8">
        <v>340.71</v>
      </c>
      <c r="G5" s="8">
        <v>375.75</v>
      </c>
      <c r="H5" s="8">
        <f aca="true" t="shared" si="2" ref="H5:H34">G5-F5</f>
        <v>35.04000000000002</v>
      </c>
      <c r="I5" s="8">
        <f aca="true" t="shared" si="3" ref="I5:I34">(G5-F5)*100/F5</f>
        <v>10.28440609315841</v>
      </c>
      <c r="J5" s="8">
        <v>78597</v>
      </c>
      <c r="K5" s="8">
        <v>78072</v>
      </c>
      <c r="L5" s="8">
        <f aca="true" t="shared" si="4" ref="L5:L35">K5-J5</f>
        <v>-525</v>
      </c>
      <c r="M5" s="8">
        <f aca="true" t="shared" si="5" ref="M5:M35">(K5-J5)*100/J5</f>
        <v>-0.6679644261231344</v>
      </c>
      <c r="N5" s="8">
        <v>9403.41</v>
      </c>
      <c r="O5" s="8">
        <v>8045.98</v>
      </c>
      <c r="P5" s="8">
        <f aca="true" t="shared" si="6" ref="P5:P35">O5-N5</f>
        <v>-1357.4300000000003</v>
      </c>
      <c r="Q5" s="8">
        <f aca="true" t="shared" si="7" ref="Q5:Q35">(O5-N5)*100/N5</f>
        <v>-14.435507969981106</v>
      </c>
    </row>
    <row r="6" spans="1:17" s="41" customFormat="1" ht="22.5" customHeight="1">
      <c r="A6" s="7" t="s">
        <v>11</v>
      </c>
      <c r="B6" s="8">
        <v>584717</v>
      </c>
      <c r="C6" s="8">
        <v>642240</v>
      </c>
      <c r="D6" s="8">
        <f t="shared" si="0"/>
        <v>57523</v>
      </c>
      <c r="E6" s="8">
        <f t="shared" si="1"/>
        <v>9.837750569933831</v>
      </c>
      <c r="F6" s="8">
        <v>259.17</v>
      </c>
      <c r="G6" s="8">
        <v>260.49</v>
      </c>
      <c r="H6" s="8">
        <f t="shared" si="2"/>
        <v>1.3199999999999932</v>
      </c>
      <c r="I6" s="8">
        <f t="shared" si="3"/>
        <v>0.5093182081259379</v>
      </c>
      <c r="J6" s="8">
        <v>44596</v>
      </c>
      <c r="K6" s="8">
        <v>48886</v>
      </c>
      <c r="L6" s="8">
        <f t="shared" si="4"/>
        <v>4290</v>
      </c>
      <c r="M6" s="8">
        <f t="shared" si="5"/>
        <v>9.619696833796754</v>
      </c>
      <c r="N6" s="8">
        <v>9182.52</v>
      </c>
      <c r="O6" s="8">
        <v>9212.53</v>
      </c>
      <c r="P6" s="8">
        <f t="shared" si="6"/>
        <v>30.01000000000022</v>
      </c>
      <c r="Q6" s="8">
        <f t="shared" si="7"/>
        <v>0.32681660372098525</v>
      </c>
    </row>
    <row r="7" spans="1:17" s="41" customFormat="1" ht="22.5" customHeight="1">
      <c r="A7" s="7" t="s">
        <v>12</v>
      </c>
      <c r="B7" s="8">
        <v>67894</v>
      </c>
      <c r="C7" s="8">
        <v>57549</v>
      </c>
      <c r="D7" s="8">
        <f t="shared" si="0"/>
        <v>-10345</v>
      </c>
      <c r="E7" s="8">
        <f t="shared" si="1"/>
        <v>-15.236987068076708</v>
      </c>
      <c r="F7" s="8">
        <v>262.15</v>
      </c>
      <c r="G7" s="8">
        <v>278.76</v>
      </c>
      <c r="H7" s="8">
        <f t="shared" si="2"/>
        <v>16.610000000000014</v>
      </c>
      <c r="I7" s="8">
        <f t="shared" si="3"/>
        <v>6.336067137135234</v>
      </c>
      <c r="J7" s="8">
        <v>8954</v>
      </c>
      <c r="K7" s="8">
        <v>7510</v>
      </c>
      <c r="L7" s="8">
        <f t="shared" si="4"/>
        <v>-1444</v>
      </c>
      <c r="M7" s="8">
        <f t="shared" si="5"/>
        <v>-16.126870672325218</v>
      </c>
      <c r="N7" s="8">
        <v>5424.51</v>
      </c>
      <c r="O7" s="8">
        <v>5348.63</v>
      </c>
      <c r="P7" s="8">
        <f t="shared" si="6"/>
        <v>-75.88000000000011</v>
      </c>
      <c r="Q7" s="8">
        <f t="shared" si="7"/>
        <v>-1.3988360238989348</v>
      </c>
    </row>
    <row r="8" spans="1:17" s="41" customFormat="1" ht="22.5" customHeight="1">
      <c r="A8" s="7" t="s">
        <v>13</v>
      </c>
      <c r="B8" s="8">
        <v>674711</v>
      </c>
      <c r="C8" s="8">
        <v>584844</v>
      </c>
      <c r="D8" s="8">
        <f t="shared" si="0"/>
        <v>-89867</v>
      </c>
      <c r="E8" s="8">
        <f t="shared" si="1"/>
        <v>-13.319332277078631</v>
      </c>
      <c r="F8" s="8">
        <v>168.31</v>
      </c>
      <c r="G8" s="8">
        <v>173.81</v>
      </c>
      <c r="H8" s="8">
        <f t="shared" si="2"/>
        <v>5.5</v>
      </c>
      <c r="I8" s="8">
        <f t="shared" si="3"/>
        <v>3.267779692234567</v>
      </c>
      <c r="J8" s="8">
        <v>21503</v>
      </c>
      <c r="K8" s="8">
        <v>23841</v>
      </c>
      <c r="L8" s="8">
        <f t="shared" si="4"/>
        <v>2338</v>
      </c>
      <c r="M8" s="8">
        <f t="shared" si="5"/>
        <v>10.872901455610846</v>
      </c>
      <c r="N8" s="8">
        <v>9146.05</v>
      </c>
      <c r="O8" s="8">
        <v>9992.24</v>
      </c>
      <c r="P8" s="8">
        <f t="shared" si="6"/>
        <v>846.1900000000005</v>
      </c>
      <c r="Q8" s="8">
        <f t="shared" si="7"/>
        <v>9.251972162846263</v>
      </c>
    </row>
    <row r="9" spans="1:17" s="41" customFormat="1" ht="22.5" customHeight="1">
      <c r="A9" s="7" t="s">
        <v>14</v>
      </c>
      <c r="B9" s="8">
        <v>49825</v>
      </c>
      <c r="C9" s="8">
        <v>58000</v>
      </c>
      <c r="D9" s="8">
        <f t="shared" si="0"/>
        <v>8175</v>
      </c>
      <c r="E9" s="8">
        <f t="shared" si="1"/>
        <v>16.407425990968388</v>
      </c>
      <c r="F9" s="8">
        <v>197.67</v>
      </c>
      <c r="G9" s="8">
        <v>191.12</v>
      </c>
      <c r="H9" s="8">
        <f t="shared" si="2"/>
        <v>-6.549999999999983</v>
      </c>
      <c r="I9" s="8">
        <f t="shared" si="3"/>
        <v>-3.3136034805483803</v>
      </c>
      <c r="J9" s="8">
        <v>6423</v>
      </c>
      <c r="K9" s="8">
        <v>6916</v>
      </c>
      <c r="L9" s="8">
        <f t="shared" si="4"/>
        <v>493</v>
      </c>
      <c r="M9" s="8">
        <f t="shared" si="5"/>
        <v>7.675541024443406</v>
      </c>
      <c r="N9" s="8">
        <v>1604.93</v>
      </c>
      <c r="O9" s="8">
        <v>1469.9</v>
      </c>
      <c r="P9" s="8">
        <f t="shared" si="6"/>
        <v>-135.02999999999997</v>
      </c>
      <c r="Q9" s="8">
        <f t="shared" si="7"/>
        <v>-8.413451053940044</v>
      </c>
    </row>
    <row r="10" spans="1:17" s="41" customFormat="1" ht="22.5" customHeight="1">
      <c r="A10" s="7" t="s">
        <v>15</v>
      </c>
      <c r="B10" s="8">
        <v>228923</v>
      </c>
      <c r="C10" s="8">
        <v>358541</v>
      </c>
      <c r="D10" s="8">
        <f t="shared" si="0"/>
        <v>129618</v>
      </c>
      <c r="E10" s="8">
        <f t="shared" si="1"/>
        <v>56.62078515483372</v>
      </c>
      <c r="F10" s="8">
        <v>385.14</v>
      </c>
      <c r="G10" s="8">
        <v>274.03</v>
      </c>
      <c r="H10" s="8">
        <f t="shared" si="2"/>
        <v>-111.11000000000001</v>
      </c>
      <c r="I10" s="8">
        <f t="shared" si="3"/>
        <v>-28.849249623513533</v>
      </c>
      <c r="J10" s="8">
        <v>36832</v>
      </c>
      <c r="K10" s="8">
        <v>37519</v>
      </c>
      <c r="L10" s="8">
        <f t="shared" si="4"/>
        <v>687</v>
      </c>
      <c r="M10" s="8">
        <f t="shared" si="5"/>
        <v>1.865225890529974</v>
      </c>
      <c r="N10" s="8">
        <v>4793.6</v>
      </c>
      <c r="O10" s="8">
        <v>5013.19</v>
      </c>
      <c r="P10" s="8">
        <f t="shared" si="6"/>
        <v>219.58999999999924</v>
      </c>
      <c r="Q10" s="8">
        <f t="shared" si="7"/>
        <v>4.580899532710264</v>
      </c>
    </row>
    <row r="11" spans="1:17" s="41" customFormat="1" ht="22.5" customHeight="1">
      <c r="A11" s="7" t="s">
        <v>16</v>
      </c>
      <c r="B11" s="8">
        <v>17503</v>
      </c>
      <c r="C11" s="8">
        <v>19851</v>
      </c>
      <c r="D11" s="8">
        <f t="shared" si="0"/>
        <v>2348</v>
      </c>
      <c r="E11" s="8">
        <f t="shared" si="1"/>
        <v>13.41484316974233</v>
      </c>
      <c r="F11" s="8">
        <v>117.03</v>
      </c>
      <c r="G11" s="8">
        <v>118.95</v>
      </c>
      <c r="H11" s="8">
        <f t="shared" si="2"/>
        <v>1.9200000000000017</v>
      </c>
      <c r="I11" s="8">
        <f t="shared" si="3"/>
        <v>1.6406049730838261</v>
      </c>
      <c r="J11" s="8">
        <v>1248</v>
      </c>
      <c r="K11" s="8">
        <v>1449</v>
      </c>
      <c r="L11" s="8">
        <f t="shared" si="4"/>
        <v>201</v>
      </c>
      <c r="M11" s="8">
        <f t="shared" si="5"/>
        <v>16.10576923076923</v>
      </c>
      <c r="N11" s="8">
        <v>11974.75</v>
      </c>
      <c r="O11" s="8">
        <v>10791.93</v>
      </c>
      <c r="P11" s="8">
        <f t="shared" si="6"/>
        <v>-1182.8199999999997</v>
      </c>
      <c r="Q11" s="8">
        <f t="shared" si="7"/>
        <v>-9.87761748679513</v>
      </c>
    </row>
    <row r="12" spans="1:17" s="41" customFormat="1" ht="22.5" customHeight="1">
      <c r="A12" s="7" t="s">
        <v>17</v>
      </c>
      <c r="B12" s="8">
        <v>72132</v>
      </c>
      <c r="C12" s="8">
        <v>96365</v>
      </c>
      <c r="D12" s="8">
        <f t="shared" si="0"/>
        <v>24233</v>
      </c>
      <c r="E12" s="8">
        <f t="shared" si="1"/>
        <v>33.595352964010424</v>
      </c>
      <c r="F12" s="8">
        <v>193.23</v>
      </c>
      <c r="G12" s="8">
        <v>162.5</v>
      </c>
      <c r="H12" s="8">
        <f t="shared" si="2"/>
        <v>-30.72999999999999</v>
      </c>
      <c r="I12" s="8">
        <f t="shared" si="3"/>
        <v>-15.903327640635508</v>
      </c>
      <c r="J12" s="8">
        <v>7623</v>
      </c>
      <c r="K12" s="8">
        <v>7940</v>
      </c>
      <c r="L12" s="8">
        <f t="shared" si="4"/>
        <v>317</v>
      </c>
      <c r="M12" s="8">
        <f t="shared" si="5"/>
        <v>4.158467794831431</v>
      </c>
      <c r="N12" s="8">
        <v>4479.07</v>
      </c>
      <c r="O12" s="8">
        <v>5149.87</v>
      </c>
      <c r="P12" s="8">
        <f t="shared" si="6"/>
        <v>670.8000000000002</v>
      </c>
      <c r="Q12" s="8">
        <f t="shared" si="7"/>
        <v>14.97632320995207</v>
      </c>
    </row>
    <row r="13" spans="1:17" s="41" customFormat="1" ht="22.5" customHeight="1">
      <c r="A13" s="7" t="s">
        <v>18</v>
      </c>
      <c r="B13" s="8">
        <v>49297</v>
      </c>
      <c r="C13" s="8">
        <v>43846</v>
      </c>
      <c r="D13" s="8">
        <f t="shared" si="0"/>
        <v>-5451</v>
      </c>
      <c r="E13" s="8">
        <f t="shared" si="1"/>
        <v>-11.05746800008114</v>
      </c>
      <c r="F13" s="8">
        <v>211.48</v>
      </c>
      <c r="G13" s="8">
        <v>277.16</v>
      </c>
      <c r="H13" s="8">
        <f t="shared" si="2"/>
        <v>65.68000000000004</v>
      </c>
      <c r="I13" s="8">
        <f t="shared" si="3"/>
        <v>31.057310383960676</v>
      </c>
      <c r="J13" s="8">
        <v>8492</v>
      </c>
      <c r="K13" s="8">
        <v>8002</v>
      </c>
      <c r="L13" s="8">
        <f t="shared" si="4"/>
        <v>-490</v>
      </c>
      <c r="M13" s="8">
        <f t="shared" si="5"/>
        <v>-5.770136599152143</v>
      </c>
      <c r="N13" s="8">
        <v>2002.02</v>
      </c>
      <c r="O13" s="8">
        <v>2011.96</v>
      </c>
      <c r="P13" s="8">
        <f t="shared" si="6"/>
        <v>9.940000000000055</v>
      </c>
      <c r="Q13" s="8">
        <f t="shared" si="7"/>
        <v>0.4964985364781598</v>
      </c>
    </row>
    <row r="14" spans="1:17" s="41" customFormat="1" ht="22.5" customHeight="1">
      <c r="A14" s="7" t="s">
        <v>19</v>
      </c>
      <c r="B14" s="8">
        <v>60495</v>
      </c>
      <c r="C14" s="8">
        <v>61712</v>
      </c>
      <c r="D14" s="8">
        <f t="shared" si="0"/>
        <v>1217</v>
      </c>
      <c r="E14" s="8">
        <f t="shared" si="1"/>
        <v>2.0117365071493514</v>
      </c>
      <c r="F14" s="8">
        <v>194.6</v>
      </c>
      <c r="G14" s="8">
        <v>233.08</v>
      </c>
      <c r="H14" s="8">
        <f t="shared" si="2"/>
        <v>38.48000000000002</v>
      </c>
      <c r="I14" s="8">
        <f t="shared" si="3"/>
        <v>19.773895169578633</v>
      </c>
      <c r="J14" s="8">
        <v>0</v>
      </c>
      <c r="K14" s="8">
        <v>0</v>
      </c>
      <c r="L14" s="8">
        <f t="shared" si="4"/>
        <v>0</v>
      </c>
      <c r="M14" s="8" t="e">
        <f t="shared" si="5"/>
        <v>#DIV/0!</v>
      </c>
      <c r="N14" s="8">
        <v>0</v>
      </c>
      <c r="O14" s="8">
        <v>0</v>
      </c>
      <c r="P14" s="8">
        <f t="shared" si="6"/>
        <v>0</v>
      </c>
      <c r="Q14" s="8" t="e">
        <f t="shared" si="7"/>
        <v>#DIV/0!</v>
      </c>
    </row>
    <row r="15" spans="1:17" s="41" customFormat="1" ht="22.5" customHeight="1">
      <c r="A15" s="7" t="s">
        <v>20</v>
      </c>
      <c r="B15" s="8">
        <v>57608</v>
      </c>
      <c r="C15" s="8">
        <v>51978</v>
      </c>
      <c r="D15" s="8">
        <f t="shared" si="0"/>
        <v>-5630</v>
      </c>
      <c r="E15" s="8">
        <f t="shared" si="1"/>
        <v>-9.77294820163866</v>
      </c>
      <c r="F15" s="8">
        <v>219.83</v>
      </c>
      <c r="G15" s="8">
        <v>282.72</v>
      </c>
      <c r="H15" s="8">
        <f t="shared" si="2"/>
        <v>62.890000000000015</v>
      </c>
      <c r="I15" s="8">
        <f t="shared" si="3"/>
        <v>28.608470181503897</v>
      </c>
      <c r="J15" s="8">
        <v>4902</v>
      </c>
      <c r="K15" s="8">
        <v>4492</v>
      </c>
      <c r="L15" s="8">
        <f t="shared" si="4"/>
        <v>-410</v>
      </c>
      <c r="M15" s="8">
        <f t="shared" si="5"/>
        <v>-8.363933088535292</v>
      </c>
      <c r="N15" s="8">
        <v>3604.18</v>
      </c>
      <c r="O15" s="8">
        <v>4146.32</v>
      </c>
      <c r="P15" s="8">
        <f t="shared" si="6"/>
        <v>542.1399999999999</v>
      </c>
      <c r="Q15" s="8">
        <f t="shared" si="7"/>
        <v>15.041979035453275</v>
      </c>
    </row>
    <row r="16" spans="1:17" s="41" customFormat="1" ht="22.5" customHeight="1">
      <c r="A16" s="7" t="s">
        <v>21</v>
      </c>
      <c r="B16" s="8">
        <v>9907</v>
      </c>
      <c r="C16" s="8">
        <v>4263</v>
      </c>
      <c r="D16" s="8">
        <f t="shared" si="0"/>
        <v>-5644</v>
      </c>
      <c r="E16" s="8">
        <f t="shared" si="1"/>
        <v>-56.96981931967296</v>
      </c>
      <c r="F16" s="8">
        <v>57.65</v>
      </c>
      <c r="G16" s="8">
        <v>89.17</v>
      </c>
      <c r="H16" s="8">
        <f t="shared" si="2"/>
        <v>31.520000000000003</v>
      </c>
      <c r="I16" s="8">
        <f t="shared" si="3"/>
        <v>54.674761491760634</v>
      </c>
      <c r="J16" s="8">
        <v>784</v>
      </c>
      <c r="K16" s="8">
        <v>775</v>
      </c>
      <c r="L16" s="8">
        <f t="shared" si="4"/>
        <v>-9</v>
      </c>
      <c r="M16" s="8">
        <f t="shared" si="5"/>
        <v>-1.1479591836734695</v>
      </c>
      <c r="N16" s="8">
        <v>1377.24</v>
      </c>
      <c r="O16" s="8">
        <v>1000.46</v>
      </c>
      <c r="P16" s="8">
        <f t="shared" si="6"/>
        <v>-376.78</v>
      </c>
      <c r="Q16" s="8">
        <f t="shared" si="7"/>
        <v>-27.3576137782812</v>
      </c>
    </row>
    <row r="17" spans="1:17" s="41" customFormat="1" ht="22.5" customHeight="1">
      <c r="A17" s="7" t="s">
        <v>22</v>
      </c>
      <c r="B17" s="8">
        <v>25167</v>
      </c>
      <c r="C17" s="8">
        <v>20905</v>
      </c>
      <c r="D17" s="8">
        <f t="shared" si="0"/>
        <v>-4262</v>
      </c>
      <c r="E17" s="8">
        <f t="shared" si="1"/>
        <v>-16.934875034767753</v>
      </c>
      <c r="F17" s="8">
        <v>48.95</v>
      </c>
      <c r="G17" s="8">
        <v>57.45</v>
      </c>
      <c r="H17" s="8">
        <f t="shared" si="2"/>
        <v>8.5</v>
      </c>
      <c r="I17" s="8">
        <f t="shared" si="3"/>
        <v>17.364657814096017</v>
      </c>
      <c r="J17" s="8">
        <v>2797</v>
      </c>
      <c r="K17" s="8">
        <v>2834</v>
      </c>
      <c r="L17" s="8">
        <f t="shared" si="4"/>
        <v>37</v>
      </c>
      <c r="M17" s="8">
        <f t="shared" si="5"/>
        <v>1.3228459063282088</v>
      </c>
      <c r="N17" s="8">
        <v>2998.51</v>
      </c>
      <c r="O17" s="8">
        <v>2951.19</v>
      </c>
      <c r="P17" s="8">
        <f t="shared" si="6"/>
        <v>-47.320000000000164</v>
      </c>
      <c r="Q17" s="8">
        <f t="shared" si="7"/>
        <v>-1.5781171315086546</v>
      </c>
    </row>
    <row r="18" spans="1:17" s="41" customFormat="1" ht="22.5" customHeight="1">
      <c r="A18" s="7" t="s">
        <v>23</v>
      </c>
      <c r="B18" s="8">
        <v>33466</v>
      </c>
      <c r="C18" s="8">
        <v>40370</v>
      </c>
      <c r="D18" s="8">
        <f t="shared" si="0"/>
        <v>6904</v>
      </c>
      <c r="E18" s="8">
        <f t="shared" si="1"/>
        <v>20.629893025757486</v>
      </c>
      <c r="F18" s="8">
        <v>265.52</v>
      </c>
      <c r="G18" s="8">
        <v>232.05</v>
      </c>
      <c r="H18" s="8">
        <f t="shared" si="2"/>
        <v>-33.46999999999997</v>
      </c>
      <c r="I18" s="8">
        <f t="shared" si="3"/>
        <v>-12.605453449834277</v>
      </c>
      <c r="J18" s="8">
        <v>4195</v>
      </c>
      <c r="K18" s="8">
        <v>4885</v>
      </c>
      <c r="L18" s="8">
        <f t="shared" si="4"/>
        <v>690</v>
      </c>
      <c r="M18" s="8">
        <f t="shared" si="5"/>
        <v>16.448152562574492</v>
      </c>
      <c r="N18" s="8">
        <v>4200.04</v>
      </c>
      <c r="O18" s="8">
        <v>3930.28</v>
      </c>
      <c r="P18" s="8">
        <f t="shared" si="6"/>
        <v>-269.75999999999976</v>
      </c>
      <c r="Q18" s="8">
        <f t="shared" si="7"/>
        <v>-6.422795973371677</v>
      </c>
    </row>
    <row r="19" spans="1:17" s="41" customFormat="1" ht="22.5" customHeight="1">
      <c r="A19" s="7" t="s">
        <v>24</v>
      </c>
      <c r="B19" s="8">
        <v>291410</v>
      </c>
      <c r="C19" s="8">
        <v>306135</v>
      </c>
      <c r="D19" s="8">
        <f t="shared" si="0"/>
        <v>14725</v>
      </c>
      <c r="E19" s="8">
        <f t="shared" si="1"/>
        <v>5.053018084485776</v>
      </c>
      <c r="F19" s="8">
        <v>251.45</v>
      </c>
      <c r="G19" s="8">
        <v>228.58</v>
      </c>
      <c r="H19" s="8">
        <f t="shared" si="2"/>
        <v>-22.869999999999976</v>
      </c>
      <c r="I19" s="8">
        <f t="shared" si="3"/>
        <v>-9.095247564128048</v>
      </c>
      <c r="J19" s="8">
        <v>40946</v>
      </c>
      <c r="K19" s="8">
        <v>41925</v>
      </c>
      <c r="L19" s="8">
        <f t="shared" si="4"/>
        <v>979</v>
      </c>
      <c r="M19" s="8">
        <f t="shared" si="5"/>
        <v>2.3909539393347337</v>
      </c>
      <c r="N19" s="8">
        <v>5654.09</v>
      </c>
      <c r="O19" s="8">
        <v>5815.47</v>
      </c>
      <c r="P19" s="8">
        <f t="shared" si="6"/>
        <v>161.3800000000001</v>
      </c>
      <c r="Q19" s="8">
        <f t="shared" si="7"/>
        <v>2.854217035809478</v>
      </c>
    </row>
    <row r="20" spans="1:17" s="41" customFormat="1" ht="22.5" customHeight="1">
      <c r="A20" s="7" t="s">
        <v>25</v>
      </c>
      <c r="B20" s="8">
        <v>59716</v>
      </c>
      <c r="C20" s="8">
        <v>69416</v>
      </c>
      <c r="D20" s="8">
        <f t="shared" si="0"/>
        <v>9700</v>
      </c>
      <c r="E20" s="8">
        <f t="shared" si="1"/>
        <v>16.24355281666555</v>
      </c>
      <c r="F20" s="8">
        <v>228.54</v>
      </c>
      <c r="G20" s="8">
        <v>197.83</v>
      </c>
      <c r="H20" s="8">
        <f t="shared" si="2"/>
        <v>-30.70999999999998</v>
      </c>
      <c r="I20" s="8">
        <f t="shared" si="3"/>
        <v>-13.43747265248971</v>
      </c>
      <c r="J20" s="8">
        <v>9171</v>
      </c>
      <c r="K20" s="8">
        <v>11355</v>
      </c>
      <c r="L20" s="8">
        <f t="shared" si="4"/>
        <v>2184</v>
      </c>
      <c r="M20" s="8">
        <f t="shared" si="5"/>
        <v>23.81419692508996</v>
      </c>
      <c r="N20" s="8">
        <v>6102.12</v>
      </c>
      <c r="O20" s="8">
        <v>5413.1</v>
      </c>
      <c r="P20" s="8">
        <f t="shared" si="6"/>
        <v>-689.0199999999995</v>
      </c>
      <c r="Q20" s="8">
        <f t="shared" si="7"/>
        <v>-11.291485582059998</v>
      </c>
    </row>
    <row r="21" spans="1:17" s="41" customFormat="1" ht="22.5" customHeight="1">
      <c r="A21" s="7" t="s">
        <v>26</v>
      </c>
      <c r="B21" s="8">
        <v>30422</v>
      </c>
      <c r="C21" s="8">
        <v>31205</v>
      </c>
      <c r="D21" s="8">
        <f t="shared" si="0"/>
        <v>783</v>
      </c>
      <c r="E21" s="8">
        <f t="shared" si="1"/>
        <v>2.573795279731773</v>
      </c>
      <c r="F21" s="8">
        <v>267.02</v>
      </c>
      <c r="G21" s="8">
        <v>232.01</v>
      </c>
      <c r="H21" s="8">
        <f t="shared" si="2"/>
        <v>-35.00999999999999</v>
      </c>
      <c r="I21" s="8">
        <f t="shared" si="3"/>
        <v>-13.11137742491199</v>
      </c>
      <c r="J21" s="8">
        <v>6746</v>
      </c>
      <c r="K21" s="8">
        <v>6841</v>
      </c>
      <c r="L21" s="8">
        <f t="shared" si="4"/>
        <v>95</v>
      </c>
      <c r="M21" s="8">
        <f t="shared" si="5"/>
        <v>1.4082419211384525</v>
      </c>
      <c r="N21" s="8">
        <v>2896.33</v>
      </c>
      <c r="O21" s="8">
        <v>2882.48</v>
      </c>
      <c r="P21" s="8">
        <f t="shared" si="6"/>
        <v>-13.849999999999909</v>
      </c>
      <c r="Q21" s="8">
        <f t="shared" si="7"/>
        <v>-0.47819136631529935</v>
      </c>
    </row>
    <row r="22" spans="1:17" s="41" customFormat="1" ht="22.5" customHeight="1">
      <c r="A22" s="7" t="s">
        <v>27</v>
      </c>
      <c r="B22" s="8">
        <v>243065</v>
      </c>
      <c r="C22" s="8">
        <v>212110</v>
      </c>
      <c r="D22" s="8">
        <f t="shared" si="0"/>
        <v>-30955</v>
      </c>
      <c r="E22" s="8">
        <f t="shared" si="1"/>
        <v>-12.73527657211034</v>
      </c>
      <c r="F22" s="8">
        <v>211.46</v>
      </c>
      <c r="G22" s="8">
        <v>326.99</v>
      </c>
      <c r="H22" s="8">
        <f t="shared" si="2"/>
        <v>115.53</v>
      </c>
      <c r="I22" s="8">
        <f t="shared" si="3"/>
        <v>54.634446230965665</v>
      </c>
      <c r="J22" s="8">
        <v>85473</v>
      </c>
      <c r="K22" s="8">
        <v>47096</v>
      </c>
      <c r="L22" s="8">
        <f t="shared" si="4"/>
        <v>-38377</v>
      </c>
      <c r="M22" s="8">
        <f t="shared" si="5"/>
        <v>-44.89955892504066</v>
      </c>
      <c r="N22" s="8">
        <v>1624.23</v>
      </c>
      <c r="O22" s="8">
        <v>4138.68</v>
      </c>
      <c r="P22" s="8">
        <f t="shared" si="6"/>
        <v>2514.4500000000003</v>
      </c>
      <c r="Q22" s="8">
        <f t="shared" si="7"/>
        <v>154.80874014148245</v>
      </c>
    </row>
    <row r="23" spans="1:17" s="41" customFormat="1" ht="22.5" customHeight="1">
      <c r="A23" s="7" t="s">
        <v>28</v>
      </c>
      <c r="B23" s="8">
        <v>40704</v>
      </c>
      <c r="C23" s="8">
        <v>75245</v>
      </c>
      <c r="D23" s="8">
        <f t="shared" si="0"/>
        <v>34541</v>
      </c>
      <c r="E23" s="8">
        <f t="shared" si="1"/>
        <v>84.858981918239</v>
      </c>
      <c r="F23" s="8">
        <v>465.82</v>
      </c>
      <c r="G23" s="8">
        <v>261.83</v>
      </c>
      <c r="H23" s="8">
        <f t="shared" si="2"/>
        <v>-203.99</v>
      </c>
      <c r="I23" s="8">
        <f t="shared" si="3"/>
        <v>-43.791593319307886</v>
      </c>
      <c r="J23" s="8">
        <v>7351</v>
      </c>
      <c r="K23" s="8">
        <v>7784</v>
      </c>
      <c r="L23" s="8">
        <f t="shared" si="4"/>
        <v>433</v>
      </c>
      <c r="M23" s="8">
        <f t="shared" si="5"/>
        <v>5.8903550537341856</v>
      </c>
      <c r="N23" s="8">
        <v>4285.12</v>
      </c>
      <c r="O23" s="8">
        <v>4923.93</v>
      </c>
      <c r="P23" s="8">
        <f t="shared" si="6"/>
        <v>638.8100000000004</v>
      </c>
      <c r="Q23" s="8">
        <f t="shared" si="7"/>
        <v>14.90763385856173</v>
      </c>
    </row>
    <row r="24" spans="1:17" s="41" customFormat="1" ht="22.5" customHeight="1">
      <c r="A24" s="7" t="s">
        <v>29</v>
      </c>
      <c r="B24" s="8">
        <v>580</v>
      </c>
      <c r="C24" s="8">
        <v>2750</v>
      </c>
      <c r="D24" s="8">
        <f t="shared" si="0"/>
        <v>2170</v>
      </c>
      <c r="E24" s="8">
        <f t="shared" si="1"/>
        <v>374.13793103448273</v>
      </c>
      <c r="F24" s="8">
        <v>46.2</v>
      </c>
      <c r="G24" s="8">
        <v>88.7</v>
      </c>
      <c r="H24" s="8">
        <f t="shared" si="2"/>
        <v>42.5</v>
      </c>
      <c r="I24" s="8">
        <f t="shared" si="3"/>
        <v>91.99134199134198</v>
      </c>
      <c r="J24" s="8">
        <v>180</v>
      </c>
      <c r="K24" s="8">
        <v>1230</v>
      </c>
      <c r="L24" s="8">
        <f t="shared" si="4"/>
        <v>1050</v>
      </c>
      <c r="M24" s="8">
        <f t="shared" si="5"/>
        <v>583.3333333333334</v>
      </c>
      <c r="N24" s="8">
        <v>10001.01</v>
      </c>
      <c r="O24" s="8">
        <v>6646.76</v>
      </c>
      <c r="P24" s="8">
        <f t="shared" si="6"/>
        <v>-3354.25</v>
      </c>
      <c r="Q24" s="8">
        <f t="shared" si="7"/>
        <v>-33.539112549632485</v>
      </c>
    </row>
    <row r="25" spans="1:17" s="41" customFormat="1" ht="22.5" customHeight="1">
      <c r="A25" s="7" t="s">
        <v>30</v>
      </c>
      <c r="B25" s="8">
        <v>60594</v>
      </c>
      <c r="C25" s="8">
        <v>79305</v>
      </c>
      <c r="D25" s="8">
        <f t="shared" si="0"/>
        <v>18711</v>
      </c>
      <c r="E25" s="8">
        <f t="shared" si="1"/>
        <v>30.879294979700962</v>
      </c>
      <c r="F25" s="8">
        <v>292.13</v>
      </c>
      <c r="G25" s="8">
        <v>273.47</v>
      </c>
      <c r="H25" s="8">
        <f t="shared" si="2"/>
        <v>-18.659999999999968</v>
      </c>
      <c r="I25" s="8">
        <f t="shared" si="3"/>
        <v>-6.387567178995642</v>
      </c>
      <c r="J25" s="8">
        <v>7942</v>
      </c>
      <c r="K25" s="8">
        <v>8600</v>
      </c>
      <c r="L25" s="8">
        <f t="shared" si="4"/>
        <v>658</v>
      </c>
      <c r="M25" s="8">
        <f t="shared" si="5"/>
        <v>8.285066733820196</v>
      </c>
      <c r="N25" s="8">
        <v>5499.83</v>
      </c>
      <c r="O25" s="8">
        <v>5044.74</v>
      </c>
      <c r="P25" s="8">
        <f t="shared" si="6"/>
        <v>-455.09000000000015</v>
      </c>
      <c r="Q25" s="8">
        <f t="shared" si="7"/>
        <v>-8.274619397326829</v>
      </c>
    </row>
    <row r="26" spans="1:17" s="41" customFormat="1" ht="22.5" customHeight="1">
      <c r="A26" s="7" t="s">
        <v>31</v>
      </c>
      <c r="B26" s="8">
        <v>35408</v>
      </c>
      <c r="C26" s="8">
        <v>34021</v>
      </c>
      <c r="D26" s="8">
        <f t="shared" si="0"/>
        <v>-1387</v>
      </c>
      <c r="E26" s="8">
        <f t="shared" si="1"/>
        <v>-3.917193854496159</v>
      </c>
      <c r="F26" s="8">
        <v>64.01</v>
      </c>
      <c r="G26" s="8">
        <v>51.37</v>
      </c>
      <c r="H26" s="8">
        <f t="shared" si="2"/>
        <v>-12.640000000000008</v>
      </c>
      <c r="I26" s="8">
        <f t="shared" si="3"/>
        <v>-19.746914544602415</v>
      </c>
      <c r="J26" s="8">
        <v>3092</v>
      </c>
      <c r="K26" s="8">
        <v>3978</v>
      </c>
      <c r="L26" s="8">
        <f t="shared" si="4"/>
        <v>886</v>
      </c>
      <c r="M26" s="8">
        <f t="shared" si="5"/>
        <v>28.654592496765847</v>
      </c>
      <c r="N26" s="8">
        <v>1600.76</v>
      </c>
      <c r="O26" s="8">
        <v>1525.01</v>
      </c>
      <c r="P26" s="8">
        <f t="shared" si="6"/>
        <v>-75.75</v>
      </c>
      <c r="Q26" s="8">
        <f t="shared" si="7"/>
        <v>-4.732127239561208</v>
      </c>
    </row>
    <row r="27" spans="1:17" s="41" customFormat="1" ht="22.5" customHeight="1">
      <c r="A27" s="7" t="s">
        <v>32</v>
      </c>
      <c r="B27" s="8">
        <v>198600</v>
      </c>
      <c r="C27" s="8">
        <v>207900</v>
      </c>
      <c r="D27" s="8">
        <f t="shared" si="0"/>
        <v>9300</v>
      </c>
      <c r="E27" s="8">
        <f t="shared" si="1"/>
        <v>4.682779456193353</v>
      </c>
      <c r="F27" s="8">
        <v>271.42</v>
      </c>
      <c r="G27" s="8">
        <v>285.58</v>
      </c>
      <c r="H27" s="8">
        <f t="shared" si="2"/>
        <v>14.159999999999968</v>
      </c>
      <c r="I27" s="8">
        <f t="shared" si="3"/>
        <v>5.217006852847972</v>
      </c>
      <c r="J27" s="8">
        <v>27517</v>
      </c>
      <c r="K27" s="8">
        <v>27517</v>
      </c>
      <c r="L27" s="8">
        <f t="shared" si="4"/>
        <v>0</v>
      </c>
      <c r="M27" s="8">
        <f t="shared" si="5"/>
        <v>0</v>
      </c>
      <c r="N27" s="8">
        <v>4311.17</v>
      </c>
      <c r="O27" s="8">
        <v>4713.41</v>
      </c>
      <c r="P27" s="8">
        <f t="shared" si="6"/>
        <v>402.2399999999998</v>
      </c>
      <c r="Q27" s="8">
        <f t="shared" si="7"/>
        <v>9.330181829990462</v>
      </c>
    </row>
    <row r="28" spans="1:17" s="41" customFormat="1" ht="22.5" customHeight="1">
      <c r="A28" s="7" t="s">
        <v>33</v>
      </c>
      <c r="B28" s="8">
        <v>54223</v>
      </c>
      <c r="C28" s="8">
        <v>54223</v>
      </c>
      <c r="D28" s="8">
        <f t="shared" si="0"/>
        <v>0</v>
      </c>
      <c r="E28" s="8">
        <f t="shared" si="1"/>
        <v>0</v>
      </c>
      <c r="F28" s="8">
        <v>69.04</v>
      </c>
      <c r="G28" s="8">
        <v>69.04</v>
      </c>
      <c r="H28" s="8">
        <f t="shared" si="2"/>
        <v>0</v>
      </c>
      <c r="I28" s="8">
        <f t="shared" si="3"/>
        <v>0</v>
      </c>
      <c r="J28" s="8">
        <v>11787</v>
      </c>
      <c r="K28" s="8">
        <v>11787</v>
      </c>
      <c r="L28" s="8">
        <f t="shared" si="4"/>
        <v>0</v>
      </c>
      <c r="M28" s="8">
        <f t="shared" si="5"/>
        <v>0</v>
      </c>
      <c r="N28" s="8">
        <v>1120.9</v>
      </c>
      <c r="O28" s="8">
        <v>1459.9</v>
      </c>
      <c r="P28" s="8">
        <f t="shared" si="6"/>
        <v>339</v>
      </c>
      <c r="Q28" s="8">
        <f t="shared" si="7"/>
        <v>30.243554286733872</v>
      </c>
    </row>
    <row r="29" spans="1:17" s="41" customFormat="1" ht="22.5" customHeight="1">
      <c r="A29" s="7" t="s">
        <v>34</v>
      </c>
      <c r="B29" s="8">
        <v>30422</v>
      </c>
      <c r="C29" s="8">
        <v>496796</v>
      </c>
      <c r="D29" s="8">
        <f t="shared" si="0"/>
        <v>466374</v>
      </c>
      <c r="E29" s="8">
        <f t="shared" si="1"/>
        <v>1533.0155808296627</v>
      </c>
      <c r="F29" s="8">
        <v>267.02</v>
      </c>
      <c r="G29" s="8">
        <v>271.39</v>
      </c>
      <c r="H29" s="8">
        <f t="shared" si="2"/>
        <v>4.3700000000000045</v>
      </c>
      <c r="I29" s="8">
        <f t="shared" si="3"/>
        <v>1.6365815294734496</v>
      </c>
      <c r="J29" s="8">
        <v>6746</v>
      </c>
      <c r="K29" s="8">
        <v>59384</v>
      </c>
      <c r="L29" s="8">
        <f t="shared" si="4"/>
        <v>52638</v>
      </c>
      <c r="M29" s="8">
        <f t="shared" si="5"/>
        <v>780.2846131040617</v>
      </c>
      <c r="N29" s="8">
        <v>2896.33</v>
      </c>
      <c r="O29" s="8">
        <v>5921.76</v>
      </c>
      <c r="P29" s="8">
        <f t="shared" si="6"/>
        <v>3025.4300000000003</v>
      </c>
      <c r="Q29" s="8">
        <f t="shared" si="7"/>
        <v>104.45736501020257</v>
      </c>
    </row>
    <row r="30" spans="1:17" s="41" customFormat="1" ht="22.5" customHeight="1">
      <c r="A30" s="7" t="s">
        <v>35</v>
      </c>
      <c r="B30" s="8">
        <v>96470</v>
      </c>
      <c r="C30" s="8">
        <v>87685</v>
      </c>
      <c r="D30" s="8">
        <f t="shared" si="0"/>
        <v>-8785</v>
      </c>
      <c r="E30" s="8">
        <f t="shared" si="1"/>
        <v>-9.106457966207111</v>
      </c>
      <c r="F30" s="8">
        <v>136.32</v>
      </c>
      <c r="G30" s="8">
        <v>164.13</v>
      </c>
      <c r="H30" s="8">
        <f t="shared" si="2"/>
        <v>27.810000000000002</v>
      </c>
      <c r="I30" s="8">
        <f t="shared" si="3"/>
        <v>20.400528169014084</v>
      </c>
      <c r="J30" s="8">
        <v>12732</v>
      </c>
      <c r="K30" s="8">
        <v>13174</v>
      </c>
      <c r="L30" s="8">
        <f t="shared" si="4"/>
        <v>442</v>
      </c>
      <c r="M30" s="8">
        <f t="shared" si="5"/>
        <v>3.4715677034244425</v>
      </c>
      <c r="N30" s="8">
        <v>2439.38</v>
      </c>
      <c r="O30" s="8">
        <v>2729.08</v>
      </c>
      <c r="P30" s="8">
        <f t="shared" si="6"/>
        <v>289.6999999999998</v>
      </c>
      <c r="Q30" s="8">
        <f t="shared" si="7"/>
        <v>11.875968483795054</v>
      </c>
    </row>
    <row r="31" spans="1:17" s="41" customFormat="1" ht="22.5" customHeight="1">
      <c r="A31" s="7" t="s">
        <v>36</v>
      </c>
      <c r="B31" s="8">
        <v>39115</v>
      </c>
      <c r="C31" s="8">
        <v>41866</v>
      </c>
      <c r="D31" s="8">
        <f t="shared" si="0"/>
        <v>2751</v>
      </c>
      <c r="E31" s="8">
        <f t="shared" si="1"/>
        <v>7.033107503515275</v>
      </c>
      <c r="F31" s="8">
        <v>184.48</v>
      </c>
      <c r="G31" s="8">
        <v>169.51</v>
      </c>
      <c r="H31" s="8">
        <f t="shared" si="2"/>
        <v>-14.969999999999999</v>
      </c>
      <c r="I31" s="8">
        <f t="shared" si="3"/>
        <v>-8.11470078057242</v>
      </c>
      <c r="J31" s="8">
        <v>4232</v>
      </c>
      <c r="K31" s="8">
        <v>8580</v>
      </c>
      <c r="L31" s="8">
        <f t="shared" si="4"/>
        <v>4348</v>
      </c>
      <c r="M31" s="8">
        <f t="shared" si="5"/>
        <v>102.74102079395085</v>
      </c>
      <c r="N31" s="8">
        <v>13014.22</v>
      </c>
      <c r="O31" s="8">
        <v>7496.25</v>
      </c>
      <c r="P31" s="8">
        <f t="shared" si="6"/>
        <v>-5517.969999999999</v>
      </c>
      <c r="Q31" s="8">
        <f t="shared" si="7"/>
        <v>-42.39954449824883</v>
      </c>
    </row>
    <row r="32" spans="1:17" s="41" customFormat="1" ht="22.5" customHeight="1">
      <c r="A32" s="7" t="s">
        <v>37</v>
      </c>
      <c r="B32" s="8">
        <v>73791</v>
      </c>
      <c r="C32" s="8">
        <v>78621</v>
      </c>
      <c r="D32" s="8">
        <f t="shared" si="0"/>
        <v>4830</v>
      </c>
      <c r="E32" s="8">
        <f t="shared" si="1"/>
        <v>6.545513680530146</v>
      </c>
      <c r="F32" s="8">
        <v>167.44</v>
      </c>
      <c r="G32" s="8">
        <v>190.62</v>
      </c>
      <c r="H32" s="8">
        <f t="shared" si="2"/>
        <v>23.180000000000007</v>
      </c>
      <c r="I32" s="8">
        <f t="shared" si="3"/>
        <v>13.843764930721457</v>
      </c>
      <c r="J32" s="8">
        <v>9173</v>
      </c>
      <c r="K32" s="8">
        <v>8310</v>
      </c>
      <c r="L32" s="8">
        <f t="shared" si="4"/>
        <v>-863</v>
      </c>
      <c r="M32" s="8">
        <f t="shared" si="5"/>
        <v>-9.40804535048512</v>
      </c>
      <c r="N32" s="8">
        <v>2665.97</v>
      </c>
      <c r="O32" s="8">
        <v>2979.92</v>
      </c>
      <c r="P32" s="8">
        <f t="shared" si="6"/>
        <v>313.9500000000003</v>
      </c>
      <c r="Q32" s="8">
        <f t="shared" si="7"/>
        <v>11.776201532650417</v>
      </c>
    </row>
    <row r="33" spans="1:17" s="41" customFormat="1" ht="22.5" customHeight="1">
      <c r="A33" s="7" t="s">
        <v>38</v>
      </c>
      <c r="B33" s="8">
        <v>15268</v>
      </c>
      <c r="C33" s="8">
        <v>11768</v>
      </c>
      <c r="D33" s="8">
        <f t="shared" si="0"/>
        <v>-3500</v>
      </c>
      <c r="E33" s="8">
        <f t="shared" si="1"/>
        <v>-22.92376211684569</v>
      </c>
      <c r="F33" s="8">
        <v>71.74</v>
      </c>
      <c r="G33" s="8">
        <v>62.7</v>
      </c>
      <c r="H33" s="8">
        <f t="shared" si="2"/>
        <v>-9.039999999999992</v>
      </c>
      <c r="I33" s="8">
        <f t="shared" si="3"/>
        <v>-12.6010593810984</v>
      </c>
      <c r="J33" s="8">
        <v>7023</v>
      </c>
      <c r="K33" s="8">
        <v>6423</v>
      </c>
      <c r="L33" s="8">
        <f t="shared" si="4"/>
        <v>-600</v>
      </c>
      <c r="M33" s="8">
        <f t="shared" si="5"/>
        <v>-8.543357539513028</v>
      </c>
      <c r="N33" s="8">
        <v>1363.91</v>
      </c>
      <c r="O33" s="8">
        <v>1641.78</v>
      </c>
      <c r="P33" s="8">
        <f t="shared" si="6"/>
        <v>277.8699999999999</v>
      </c>
      <c r="Q33" s="8">
        <f t="shared" si="7"/>
        <v>20.373045142274773</v>
      </c>
    </row>
    <row r="34" spans="1:17" s="41" customFormat="1" ht="15" customHeight="1">
      <c r="A34" s="7" t="s">
        <v>39</v>
      </c>
      <c r="B34" s="8">
        <v>106431</v>
      </c>
      <c r="C34" s="8">
        <v>119673</v>
      </c>
      <c r="D34" s="8">
        <f t="shared" si="0"/>
        <v>13242</v>
      </c>
      <c r="E34" s="8">
        <f t="shared" si="1"/>
        <v>12.441863742706543</v>
      </c>
      <c r="F34" s="8">
        <v>366.17</v>
      </c>
      <c r="G34" s="8">
        <v>319.03</v>
      </c>
      <c r="H34" s="8">
        <f t="shared" si="2"/>
        <v>-47.14000000000004</v>
      </c>
      <c r="I34" s="8">
        <f t="shared" si="3"/>
        <v>-12.873801786055669</v>
      </c>
      <c r="J34" s="8">
        <v>24361</v>
      </c>
      <c r="K34" s="8">
        <v>23467</v>
      </c>
      <c r="L34" s="8">
        <f t="shared" si="4"/>
        <v>-894</v>
      </c>
      <c r="M34" s="8">
        <f t="shared" si="5"/>
        <v>-3.6698000903082795</v>
      </c>
      <c r="N34" s="8">
        <v>3719.9</v>
      </c>
      <c r="O34" s="8">
        <v>3987.49</v>
      </c>
      <c r="P34" s="8">
        <f t="shared" si="6"/>
        <v>267.5899999999997</v>
      </c>
      <c r="Q34" s="8">
        <f t="shared" si="7"/>
        <v>7.193472942821035</v>
      </c>
    </row>
    <row r="35" spans="1:17" s="41" customFormat="1" ht="22.5" customHeight="1" hidden="1">
      <c r="A35" s="8" t="s">
        <v>40</v>
      </c>
      <c r="B35" s="8">
        <f>SUM(B5:B34)</f>
        <v>4295675</v>
      </c>
      <c r="C35" s="8">
        <f>SUM(C5:C34)</f>
        <v>4971128</v>
      </c>
      <c r="D35" s="8">
        <f t="shared" si="0"/>
        <v>675453</v>
      </c>
      <c r="E35" s="8">
        <f t="shared" si="1"/>
        <v>15.724024745819923</v>
      </c>
      <c r="F35" s="8" t="s">
        <v>41</v>
      </c>
      <c r="G35" s="8" t="s">
        <v>41</v>
      </c>
      <c r="H35" s="8" t="s">
        <v>41</v>
      </c>
      <c r="I35" s="8" t="s">
        <v>41</v>
      </c>
      <c r="J35" s="8">
        <f>SUM(J5:J34)</f>
        <v>491418</v>
      </c>
      <c r="K35" s="8">
        <f>SUM(K5:K34)</f>
        <v>520572</v>
      </c>
      <c r="L35" s="8">
        <f t="shared" si="4"/>
        <v>29154</v>
      </c>
      <c r="M35" s="8">
        <f t="shared" si="5"/>
        <v>5.9326276204778825</v>
      </c>
      <c r="N35" s="8" t="s">
        <v>41</v>
      </c>
      <c r="O35" s="8" t="s">
        <v>41</v>
      </c>
      <c r="P35" s="8" t="s">
        <v>41</v>
      </c>
      <c r="Q35" s="8" t="s">
        <v>41</v>
      </c>
    </row>
  </sheetData>
  <sheetProtection/>
  <mergeCells count="7">
    <mergeCell ref="A1:Q1"/>
    <mergeCell ref="A2:P2"/>
    <mergeCell ref="B3:E3"/>
    <mergeCell ref="F3:I3"/>
    <mergeCell ref="J3:M3"/>
    <mergeCell ref="N3:Q3"/>
    <mergeCell ref="A3:A4"/>
  </mergeCells>
  <printOptions/>
  <pageMargins left="0.75" right="0.47" top="1" bottom="1" header="0.5" footer="0.5"/>
  <pageSetup horizontalDpi="600" verticalDpi="600" orientation="landscape" paperSize="9" scale="75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3"/>
  <sheetViews>
    <sheetView tabSelected="1" workbookViewId="0" topLeftCell="A1">
      <selection activeCell="A4" sqref="A4:IV33"/>
    </sheetView>
  </sheetViews>
  <sheetFormatPr defaultColWidth="9.00390625" defaultRowHeight="14.25"/>
  <cols>
    <col min="1" max="1" width="18.875" style="0" customWidth="1"/>
    <col min="4" max="4" width="9.25390625" style="0" customWidth="1"/>
    <col min="7" max="7" width="8.125" style="0" customWidth="1"/>
    <col min="10" max="10" width="9.50390625" style="0" customWidth="1"/>
    <col min="11" max="12" width="9.25390625" style="0" bestFit="1" customWidth="1"/>
  </cols>
  <sheetData>
    <row r="1" spans="1:16" ht="25.5" customHeight="1">
      <c r="A1" s="36" t="s">
        <v>42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27" customHeight="1">
      <c r="A2" s="21" t="s">
        <v>1</v>
      </c>
      <c r="B2" s="21" t="s">
        <v>43</v>
      </c>
      <c r="C2" s="21"/>
      <c r="D2" s="21"/>
      <c r="E2" s="21" t="s">
        <v>44</v>
      </c>
      <c r="F2" s="21"/>
      <c r="G2" s="21"/>
      <c r="H2" s="21" t="s">
        <v>45</v>
      </c>
      <c r="I2" s="21"/>
      <c r="J2" s="21"/>
      <c r="K2" s="21" t="s">
        <v>46</v>
      </c>
      <c r="L2" s="21"/>
      <c r="M2" s="21"/>
      <c r="N2" s="22" t="s">
        <v>47</v>
      </c>
      <c r="O2" s="22"/>
      <c r="P2" s="22"/>
    </row>
    <row r="3" spans="1:16" ht="21.75" customHeight="1">
      <c r="A3" s="21"/>
      <c r="B3" s="21" t="s">
        <v>6</v>
      </c>
      <c r="C3" s="21" t="s">
        <v>7</v>
      </c>
      <c r="D3" s="21" t="s">
        <v>48</v>
      </c>
      <c r="E3" s="21" t="s">
        <v>6</v>
      </c>
      <c r="F3" s="21" t="s">
        <v>7</v>
      </c>
      <c r="G3" s="21" t="s">
        <v>48</v>
      </c>
      <c r="H3" s="21" t="s">
        <v>6</v>
      </c>
      <c r="I3" s="21" t="s">
        <v>7</v>
      </c>
      <c r="J3" s="21" t="s">
        <v>48</v>
      </c>
      <c r="K3" s="21" t="s">
        <v>6</v>
      </c>
      <c r="L3" s="21" t="s">
        <v>7</v>
      </c>
      <c r="M3" s="21" t="s">
        <v>48</v>
      </c>
      <c r="N3" s="21" t="s">
        <v>6</v>
      </c>
      <c r="O3" s="21" t="s">
        <v>7</v>
      </c>
      <c r="P3" s="21" t="s">
        <v>48</v>
      </c>
    </row>
    <row r="4" spans="1:16" ht="24" customHeight="1">
      <c r="A4" s="7" t="s">
        <v>10</v>
      </c>
      <c r="B4" s="37">
        <v>0.371622008664911</v>
      </c>
      <c r="C4" s="38">
        <v>0.323668884929665</v>
      </c>
      <c r="D4" s="39">
        <f aca="true" t="shared" si="0" ref="D4:D33">(C4-B4)*100</f>
        <v>-4.7953123735246015</v>
      </c>
      <c r="E4" s="38">
        <v>0.3201512</v>
      </c>
      <c r="F4" s="40">
        <v>17.3150963762173</v>
      </c>
      <c r="G4" s="39">
        <f aca="true" t="shared" si="1" ref="G4:G33">(F4/100-E4)*100</f>
        <v>-14.700023623782702</v>
      </c>
      <c r="H4" s="38">
        <v>0.242440931186941</v>
      </c>
      <c r="I4" s="38">
        <v>0.271805722515279</v>
      </c>
      <c r="J4" s="39">
        <f aca="true" t="shared" si="2" ref="J4:J33">(I4-H4)*100</f>
        <v>2.9364791328338025</v>
      </c>
      <c r="K4" s="38">
        <v>0.140136971073083</v>
      </c>
      <c r="L4" s="38">
        <v>0.14260836982791</v>
      </c>
      <c r="M4" s="39">
        <f aca="true" t="shared" si="3" ref="M4:M33">(L4-K4)*100</f>
        <v>0.24713987548269922</v>
      </c>
      <c r="N4" s="38">
        <v>0.327376603788234</v>
      </c>
      <c r="O4" s="38">
        <v>0.352134915100363</v>
      </c>
      <c r="P4" s="39">
        <f aca="true" t="shared" si="4" ref="P4:P33">(O4-N4)*100</f>
        <v>2.475831131212897</v>
      </c>
    </row>
    <row r="5" spans="1:16" ht="24" customHeight="1">
      <c r="A5" s="7" t="s">
        <v>11</v>
      </c>
      <c r="B5" s="37">
        <v>0.340311123531887</v>
      </c>
      <c r="C5" s="38">
        <v>0.304298029190692</v>
      </c>
      <c r="D5" s="39">
        <f t="shared" si="0"/>
        <v>-3.601309434119504</v>
      </c>
      <c r="E5" s="38">
        <v>0.2922029</v>
      </c>
      <c r="F5" s="40">
        <v>20.1711889332302</v>
      </c>
      <c r="G5" s="39">
        <f t="shared" si="1"/>
        <v>-9.049101066769797</v>
      </c>
      <c r="H5" s="38">
        <v>0.298492166559556</v>
      </c>
      <c r="I5" s="38">
        <v>0.272411984390785</v>
      </c>
      <c r="J5" s="39">
        <f t="shared" si="2"/>
        <v>-2.6080182168771007</v>
      </c>
      <c r="K5" s="38">
        <v>0.100581957092217</v>
      </c>
      <c r="L5" s="38">
        <v>0.198063419995146</v>
      </c>
      <c r="M5" s="39">
        <f t="shared" si="3"/>
        <v>9.748146290292901</v>
      </c>
      <c r="N5" s="38">
        <v>0.301788812022341</v>
      </c>
      <c r="O5" s="38">
        <v>0.296120725531228</v>
      </c>
      <c r="P5" s="39">
        <f t="shared" si="4"/>
        <v>-0.5668086491113</v>
      </c>
    </row>
    <row r="6" spans="1:16" ht="24" customHeight="1">
      <c r="A6" s="7" t="s">
        <v>12</v>
      </c>
      <c r="B6" s="37">
        <v>0.398026448429263</v>
      </c>
      <c r="C6" s="38">
        <v>0.344252215143649</v>
      </c>
      <c r="D6" s="39">
        <f t="shared" si="0"/>
        <v>-5.377423328561398</v>
      </c>
      <c r="E6" s="38">
        <v>0.16945900000000003</v>
      </c>
      <c r="F6" s="40">
        <v>11.3070359041776</v>
      </c>
      <c r="G6" s="39">
        <f t="shared" si="1"/>
        <v>-5.638864095822403</v>
      </c>
      <c r="H6" s="38">
        <v>0.280621487809632</v>
      </c>
      <c r="I6" s="38">
        <v>0.328401149678536</v>
      </c>
      <c r="J6" s="39">
        <f t="shared" si="2"/>
        <v>4.777966186890403</v>
      </c>
      <c r="K6" s="38">
        <v>-0.0757648528914189</v>
      </c>
      <c r="L6" s="38">
        <v>-0.153213482658906</v>
      </c>
      <c r="M6" s="39">
        <f t="shared" si="3"/>
        <v>-7.744862976748709</v>
      </c>
      <c r="N6" s="38">
        <v>0.382337572016566</v>
      </c>
      <c r="O6" s="38">
        <v>0.40669401230876</v>
      </c>
      <c r="P6" s="39">
        <f t="shared" si="4"/>
        <v>2.435644029219403</v>
      </c>
    </row>
    <row r="7" spans="1:16" ht="24" customHeight="1">
      <c r="A7" s="7" t="s">
        <v>13</v>
      </c>
      <c r="B7" s="37">
        <v>0.262353006839512</v>
      </c>
      <c r="C7" s="38">
        <v>0.234825086132108</v>
      </c>
      <c r="D7" s="39">
        <f t="shared" si="0"/>
        <v>-2.7527920707404006</v>
      </c>
      <c r="E7" s="38">
        <v>0.14806951650372</v>
      </c>
      <c r="F7" s="40">
        <v>9.3093739091578</v>
      </c>
      <c r="G7" s="39">
        <f t="shared" si="1"/>
        <v>-5.497577741214199</v>
      </c>
      <c r="H7" s="38">
        <v>0.343337123514114</v>
      </c>
      <c r="I7" s="38">
        <v>0.362743728193026</v>
      </c>
      <c r="J7" s="39">
        <f t="shared" si="2"/>
        <v>1.9406604678912032</v>
      </c>
      <c r="K7" s="38">
        <v>0.14139665929455</v>
      </c>
      <c r="L7" s="38">
        <v>0.0896706028342103</v>
      </c>
      <c r="M7" s="39">
        <f t="shared" si="3"/>
        <v>-5.17260564603397</v>
      </c>
      <c r="N7" s="38">
        <v>0.215826144270848</v>
      </c>
      <c r="O7" s="38">
        <v>0.230095495505265</v>
      </c>
      <c r="P7" s="39">
        <f t="shared" si="4"/>
        <v>1.4269351234416998</v>
      </c>
    </row>
    <row r="8" spans="1:16" ht="24" customHeight="1">
      <c r="A8" s="7" t="s">
        <v>14</v>
      </c>
      <c r="B8" s="37">
        <v>0.262668003495448</v>
      </c>
      <c r="C8" s="38">
        <v>0.26934494838734</v>
      </c>
      <c r="D8" s="39">
        <f t="shared" si="0"/>
        <v>0.6676944891892023</v>
      </c>
      <c r="E8" s="38">
        <v>0.176757706963802</v>
      </c>
      <c r="F8" s="40">
        <v>11.8230197523413</v>
      </c>
      <c r="G8" s="39">
        <f t="shared" si="1"/>
        <v>-5.8527509440389</v>
      </c>
      <c r="H8" s="38">
        <v>0.345643893557453</v>
      </c>
      <c r="I8" s="38">
        <v>0.339103136197972</v>
      </c>
      <c r="J8" s="39">
        <f t="shared" si="2"/>
        <v>-0.6540757359481009</v>
      </c>
      <c r="K8" s="38">
        <v>0.114558710970861</v>
      </c>
      <c r="L8" s="38">
        <v>0.160666624541157</v>
      </c>
      <c r="M8" s="39">
        <f t="shared" si="3"/>
        <v>4.6107913570295995</v>
      </c>
      <c r="N8" s="38">
        <v>0.463918879402158</v>
      </c>
      <c r="O8" s="38">
        <v>0.520464812639566</v>
      </c>
      <c r="P8" s="39">
        <f t="shared" si="4"/>
        <v>5.654593323740803</v>
      </c>
    </row>
    <row r="9" spans="1:16" ht="24" customHeight="1">
      <c r="A9" s="7" t="s">
        <v>15</v>
      </c>
      <c r="B9" s="37">
        <v>0.337628118928001</v>
      </c>
      <c r="C9" s="38">
        <v>0.315951015796647</v>
      </c>
      <c r="D9" s="39">
        <f t="shared" si="0"/>
        <v>-2.1677103131354016</v>
      </c>
      <c r="E9" s="38">
        <v>0.282407225631447</v>
      </c>
      <c r="F9" s="40">
        <v>20.0607059974491</v>
      </c>
      <c r="G9" s="39">
        <f t="shared" si="1"/>
        <v>-8.180016565695597</v>
      </c>
      <c r="H9" s="38">
        <v>0.272741562908286</v>
      </c>
      <c r="I9" s="38">
        <v>0.284261766314319</v>
      </c>
      <c r="J9" s="39">
        <f t="shared" si="2"/>
        <v>1.1520203406032992</v>
      </c>
      <c r="K9" s="38">
        <v>0.165908312405639</v>
      </c>
      <c r="L9" s="38">
        <v>0.110222295862099</v>
      </c>
      <c r="M9" s="39">
        <f t="shared" si="3"/>
        <v>-5.568601654354</v>
      </c>
      <c r="N9" s="38">
        <v>0.305831818951135</v>
      </c>
      <c r="O9" s="38">
        <v>0.347988618372205</v>
      </c>
      <c r="P9" s="39">
        <f t="shared" si="4"/>
        <v>4.215679942107004</v>
      </c>
    </row>
    <row r="10" spans="1:16" ht="24" customHeight="1">
      <c r="A10" s="7" t="s">
        <v>16</v>
      </c>
      <c r="B10" s="37">
        <v>0.193705729520365</v>
      </c>
      <c r="C10" s="38">
        <v>0.218152507974369</v>
      </c>
      <c r="D10" s="39">
        <f t="shared" si="0"/>
        <v>2.4446778454004003</v>
      </c>
      <c r="E10" s="38">
        <v>0.00261206430774938</v>
      </c>
      <c r="F10" s="40">
        <v>0.485947998038996</v>
      </c>
      <c r="G10" s="39">
        <f t="shared" si="1"/>
        <v>0.224741567264058</v>
      </c>
      <c r="H10" s="38">
        <v>0.719024476114282</v>
      </c>
      <c r="I10" s="38">
        <v>0.649995437313812</v>
      </c>
      <c r="J10" s="39">
        <f t="shared" si="2"/>
        <v>-6.9029038800469955</v>
      </c>
      <c r="K10" s="38">
        <v>0.409133352822352</v>
      </c>
      <c r="L10" s="38">
        <v>0.0743166354932409</v>
      </c>
      <c r="M10" s="39">
        <f t="shared" si="3"/>
        <v>-33.48167173291111</v>
      </c>
      <c r="N10" s="38">
        <v>0.628819651201192</v>
      </c>
      <c r="O10" s="38">
        <v>0.60749812159828</v>
      </c>
      <c r="P10" s="39">
        <f t="shared" si="4"/>
        <v>-2.1321529602912004</v>
      </c>
    </row>
    <row r="11" spans="1:16" ht="24" customHeight="1">
      <c r="A11" s="7" t="s">
        <v>17</v>
      </c>
      <c r="B11" s="37">
        <v>0.312515438087567</v>
      </c>
      <c r="C11" s="38">
        <v>0.262570902084398</v>
      </c>
      <c r="D11" s="39">
        <f t="shared" si="0"/>
        <v>-4.9944536003169</v>
      </c>
      <c r="E11" s="38">
        <v>0.177260353262616</v>
      </c>
      <c r="F11" s="40">
        <v>15.0817663234917</v>
      </c>
      <c r="G11" s="39">
        <f t="shared" si="1"/>
        <v>-2.6442690027699003</v>
      </c>
      <c r="H11" s="38">
        <v>0.37270650144973</v>
      </c>
      <c r="I11" s="38">
        <v>0.416041403407708</v>
      </c>
      <c r="J11" s="39">
        <f t="shared" si="2"/>
        <v>4.333490195797801</v>
      </c>
      <c r="K11" s="38">
        <v>0.0294261114260284</v>
      </c>
      <c r="L11" s="38">
        <v>0.211366957848775</v>
      </c>
      <c r="M11" s="39">
        <f t="shared" si="3"/>
        <v>18.194084642274657</v>
      </c>
      <c r="N11" s="38">
        <v>0.415322546438393</v>
      </c>
      <c r="O11" s="38">
        <v>0.464849388796841</v>
      </c>
      <c r="P11" s="39">
        <f t="shared" si="4"/>
        <v>4.952684235844801</v>
      </c>
    </row>
    <row r="12" spans="1:16" ht="24" customHeight="1">
      <c r="A12" s="7" t="s">
        <v>49</v>
      </c>
      <c r="B12" s="37">
        <v>0.375467839470164</v>
      </c>
      <c r="C12" s="38">
        <v>0.372703949193641</v>
      </c>
      <c r="D12" s="39">
        <f t="shared" si="0"/>
        <v>-0.2763890276522962</v>
      </c>
      <c r="E12" s="38">
        <v>0.281163030770482</v>
      </c>
      <c r="F12" s="40">
        <v>14.7906908893788</v>
      </c>
      <c r="G12" s="39">
        <f t="shared" si="1"/>
        <v>-13.3256121876694</v>
      </c>
      <c r="H12" s="38">
        <v>0.365194028428934</v>
      </c>
      <c r="I12" s="38">
        <v>0.153721027715763</v>
      </c>
      <c r="J12" s="39">
        <f t="shared" si="2"/>
        <v>-21.1473000713171</v>
      </c>
      <c r="K12" s="38">
        <v>-0.00972661735712858</v>
      </c>
      <c r="L12" s="38">
        <v>0.0221395302283291</v>
      </c>
      <c r="M12" s="39">
        <f t="shared" si="3"/>
        <v>3.186614758545768</v>
      </c>
      <c r="N12" s="38">
        <v>0.403981586303441</v>
      </c>
      <c r="O12" s="38">
        <v>0.433846233463414</v>
      </c>
      <c r="P12" s="39">
        <f t="shared" si="4"/>
        <v>2.9864647159973003</v>
      </c>
    </row>
    <row r="13" spans="1:16" ht="24" customHeight="1">
      <c r="A13" s="7" t="s">
        <v>19</v>
      </c>
      <c r="B13" s="37">
        <v>0.00129726040754512</v>
      </c>
      <c r="C13" s="38">
        <v>0.00453557229026959</v>
      </c>
      <c r="D13" s="39">
        <f t="shared" si="0"/>
        <v>0.32383118827244706</v>
      </c>
      <c r="E13" s="38">
        <v>0.196576672123471</v>
      </c>
      <c r="F13" s="40">
        <v>19.8003351399877</v>
      </c>
      <c r="G13" s="39">
        <f t="shared" si="1"/>
        <v>0.14266792764059955</v>
      </c>
      <c r="H13" s="38">
        <v>0.883728424355844</v>
      </c>
      <c r="I13" s="38">
        <v>0.601149873636106</v>
      </c>
      <c r="J13" s="39">
        <f t="shared" si="2"/>
        <v>-28.257855071973804</v>
      </c>
      <c r="K13" s="38">
        <v>0.158030002203983</v>
      </c>
      <c r="L13" s="38">
        <v>0.221876557072745</v>
      </c>
      <c r="M13" s="39">
        <f t="shared" si="3"/>
        <v>6.3846554868762</v>
      </c>
      <c r="N13" s="38">
        <v>0.60014049648115</v>
      </c>
      <c r="O13" s="38">
        <v>0.585543078144183</v>
      </c>
      <c r="P13" s="39">
        <f t="shared" si="4"/>
        <v>-1.4597418336966927</v>
      </c>
    </row>
    <row r="14" spans="1:16" ht="24" customHeight="1">
      <c r="A14" s="7" t="s">
        <v>50</v>
      </c>
      <c r="B14" s="37">
        <v>0.352091234725346</v>
      </c>
      <c r="C14" s="38">
        <v>0.274738342364751</v>
      </c>
      <c r="D14" s="39">
        <f t="shared" si="0"/>
        <v>-7.735289236059501</v>
      </c>
      <c r="E14" s="38">
        <v>0.127516684862583</v>
      </c>
      <c r="F14" s="40">
        <v>8.84697936321103</v>
      </c>
      <c r="G14" s="39">
        <f t="shared" si="1"/>
        <v>-3.9046891230472696</v>
      </c>
      <c r="H14" s="38">
        <v>0.397622385205195</v>
      </c>
      <c r="I14" s="38">
        <v>0.546958991786657</v>
      </c>
      <c r="J14" s="39">
        <f t="shared" si="2"/>
        <v>14.933660658146197</v>
      </c>
      <c r="K14" s="38">
        <v>0.167243579609683</v>
      </c>
      <c r="L14" s="38">
        <v>0.0801911601627198</v>
      </c>
      <c r="M14" s="39">
        <f t="shared" si="3"/>
        <v>-8.70524194469632</v>
      </c>
      <c r="N14" s="38">
        <v>0.411279206658661</v>
      </c>
      <c r="O14" s="38">
        <v>0.444495217810688</v>
      </c>
      <c r="P14" s="39">
        <f t="shared" si="4"/>
        <v>3.321601115202699</v>
      </c>
    </row>
    <row r="15" spans="1:16" ht="24" customHeight="1">
      <c r="A15" s="7" t="s">
        <v>21</v>
      </c>
      <c r="B15" s="37">
        <v>0.389329587660566</v>
      </c>
      <c r="C15" s="38">
        <v>0.385189012224845</v>
      </c>
      <c r="D15" s="39">
        <f t="shared" si="0"/>
        <v>-0.414057543572105</v>
      </c>
      <c r="E15" s="38">
        <v>0.205482935913255</v>
      </c>
      <c r="F15" s="40">
        <v>2.26721711254027</v>
      </c>
      <c r="G15" s="39">
        <f t="shared" si="1"/>
        <v>-18.28107647878523</v>
      </c>
      <c r="H15" s="38">
        <v>0.381361424619998</v>
      </c>
      <c r="I15" s="38">
        <v>0.459368498583588</v>
      </c>
      <c r="J15" s="39">
        <f t="shared" si="2"/>
        <v>7.800707396359003</v>
      </c>
      <c r="K15" s="38">
        <v>-0.127973958452119</v>
      </c>
      <c r="L15" s="38">
        <v>-0.217670354479198</v>
      </c>
      <c r="M15" s="39">
        <f t="shared" si="3"/>
        <v>-8.969639602707899</v>
      </c>
      <c r="N15" s="38">
        <v>0.675603149291859</v>
      </c>
      <c r="O15" s="38">
        <v>0.6956225543447</v>
      </c>
      <c r="P15" s="39">
        <f t="shared" si="4"/>
        <v>2.0019405052840944</v>
      </c>
    </row>
    <row r="16" spans="1:16" ht="24" customHeight="1">
      <c r="A16" s="7" t="s">
        <v>22</v>
      </c>
      <c r="B16" s="37">
        <v>0.157287062183731</v>
      </c>
      <c r="C16" s="38">
        <v>0.0994029360357318</v>
      </c>
      <c r="D16" s="39">
        <f t="shared" si="0"/>
        <v>-5.78841261479992</v>
      </c>
      <c r="E16" s="38">
        <v>0.0770564584886629</v>
      </c>
      <c r="F16" s="40">
        <v>3.93592420640767</v>
      </c>
      <c r="G16" s="39">
        <f t="shared" si="1"/>
        <v>-3.7697216424586197</v>
      </c>
      <c r="H16" s="38">
        <v>0.604905136082829</v>
      </c>
      <c r="I16" s="38">
        <v>0.681565737282754</v>
      </c>
      <c r="J16" s="39">
        <f t="shared" si="2"/>
        <v>7.666060119992501</v>
      </c>
      <c r="K16" s="38">
        <v>0.343435823126534</v>
      </c>
      <c r="L16" s="38">
        <v>0.213531766120436</v>
      </c>
      <c r="M16" s="39">
        <f t="shared" si="3"/>
        <v>-12.990405700609797</v>
      </c>
      <c r="N16" s="38">
        <v>0.572227566851939</v>
      </c>
      <c r="O16" s="38">
        <v>0.617831631109365</v>
      </c>
      <c r="P16" s="39">
        <f t="shared" si="4"/>
        <v>4.5604064257426025</v>
      </c>
    </row>
    <row r="17" spans="1:16" ht="24" customHeight="1">
      <c r="A17" s="7" t="s">
        <v>23</v>
      </c>
      <c r="B17" s="37">
        <v>0.352091234725346</v>
      </c>
      <c r="C17" s="38">
        <v>0.296862043185105</v>
      </c>
      <c r="D17" s="39">
        <f t="shared" si="0"/>
        <v>-5.522919154024097</v>
      </c>
      <c r="E17" s="38">
        <v>0.127516684862583</v>
      </c>
      <c r="F17" s="40">
        <v>9.20903014571155</v>
      </c>
      <c r="G17" s="39">
        <f t="shared" si="1"/>
        <v>-3.54263834054675</v>
      </c>
      <c r="H17" s="38">
        <v>0.397622385205195</v>
      </c>
      <c r="I17" s="38">
        <v>0.396726104897173</v>
      </c>
      <c r="J17" s="39">
        <f t="shared" si="2"/>
        <v>-0.08962803080219683</v>
      </c>
      <c r="K17" s="38">
        <v>0.167243579609683</v>
      </c>
      <c r="L17" s="38">
        <v>0.0708796074930637</v>
      </c>
      <c r="M17" s="39">
        <f t="shared" si="3"/>
        <v>-9.636397211661931</v>
      </c>
      <c r="N17" s="38">
        <v>0.411279206658661</v>
      </c>
      <c r="O17" s="38">
        <v>0.528658041992395</v>
      </c>
      <c r="P17" s="39">
        <f t="shared" si="4"/>
        <v>11.737883533373395</v>
      </c>
    </row>
    <row r="18" spans="1:16" ht="24" customHeight="1">
      <c r="A18" s="7" t="s">
        <v>24</v>
      </c>
      <c r="B18" s="37">
        <v>0.325566829429399</v>
      </c>
      <c r="C18" s="38">
        <v>0.310894999845495</v>
      </c>
      <c r="D18" s="39">
        <f t="shared" si="0"/>
        <v>-1.4671829583904006</v>
      </c>
      <c r="E18" s="38">
        <v>0.216770258518059</v>
      </c>
      <c r="F18" s="40">
        <v>15.9246656796831</v>
      </c>
      <c r="G18" s="39">
        <f t="shared" si="1"/>
        <v>-5.7523601721228</v>
      </c>
      <c r="H18" s="38">
        <v>0.319350035366643</v>
      </c>
      <c r="I18" s="38">
        <v>0.320444636700062</v>
      </c>
      <c r="J18" s="39">
        <f t="shared" si="2"/>
        <v>0.10946013334189875</v>
      </c>
      <c r="K18" s="38">
        <v>0.349255128984822</v>
      </c>
      <c r="L18" s="38">
        <v>0.0530421844886796</v>
      </c>
      <c r="M18" s="39">
        <f t="shared" si="3"/>
        <v>-29.621294449614243</v>
      </c>
      <c r="N18" s="38">
        <v>0.346461746382953</v>
      </c>
      <c r="O18" s="38">
        <v>0.378083581732333</v>
      </c>
      <c r="P18" s="39">
        <f t="shared" si="4"/>
        <v>3.162183534937996</v>
      </c>
    </row>
    <row r="19" spans="1:16" ht="24" customHeight="1">
      <c r="A19" s="7" t="s">
        <v>25</v>
      </c>
      <c r="B19" s="37">
        <v>0.323924778974936</v>
      </c>
      <c r="C19" s="38">
        <v>0.280961343040607</v>
      </c>
      <c r="D19" s="39">
        <f t="shared" si="0"/>
        <v>-4.2963435934328995</v>
      </c>
      <c r="E19" s="38">
        <v>0.161457768096761</v>
      </c>
      <c r="F19" s="40">
        <v>14.1764216969927</v>
      </c>
      <c r="G19" s="39">
        <f t="shared" si="1"/>
        <v>-1.9693551126833992</v>
      </c>
      <c r="H19" s="38">
        <v>0.399610451535768</v>
      </c>
      <c r="I19" s="38">
        <v>0.378511649987558</v>
      </c>
      <c r="J19" s="39">
        <f t="shared" si="2"/>
        <v>-2.1098801548210036</v>
      </c>
      <c r="K19" s="38">
        <v>1.05835279235153</v>
      </c>
      <c r="L19" s="38">
        <v>0.0792760232525887</v>
      </c>
      <c r="M19" s="39">
        <f t="shared" si="3"/>
        <v>-97.90767690989412</v>
      </c>
      <c r="N19" s="38">
        <v>0.470972903788745</v>
      </c>
      <c r="O19" s="38">
        <v>0.458289909403026</v>
      </c>
      <c r="P19" s="39">
        <f t="shared" si="4"/>
        <v>-1.2682994385719015</v>
      </c>
    </row>
    <row r="20" spans="1:16" ht="24" customHeight="1">
      <c r="A20" s="7" t="s">
        <v>26</v>
      </c>
      <c r="B20" s="37">
        <v>0.361465648164211</v>
      </c>
      <c r="C20" s="38">
        <v>0.283372847026356</v>
      </c>
      <c r="D20" s="39">
        <f t="shared" si="0"/>
        <v>-7.8092801137854995</v>
      </c>
      <c r="E20" s="38">
        <v>0.140217309934393</v>
      </c>
      <c r="F20" s="40">
        <v>9.97312705739796</v>
      </c>
      <c r="G20" s="39">
        <f t="shared" si="1"/>
        <v>-4.0486039360413395</v>
      </c>
      <c r="H20" s="38">
        <v>0.451592880454627</v>
      </c>
      <c r="I20" s="38">
        <v>0.432959943337106</v>
      </c>
      <c r="J20" s="39">
        <f t="shared" si="2"/>
        <v>-1.8632937117520953</v>
      </c>
      <c r="K20" s="38">
        <v>0.177727817741438</v>
      </c>
      <c r="L20" s="38">
        <v>-0.0241027720210089</v>
      </c>
      <c r="M20" s="39">
        <f t="shared" si="3"/>
        <v>-20.18305897624469</v>
      </c>
      <c r="N20" s="38">
        <v>0.383452801844531</v>
      </c>
      <c r="O20" s="38">
        <v>0.367604197670429</v>
      </c>
      <c r="P20" s="39">
        <f t="shared" si="4"/>
        <v>-1.5848604174102</v>
      </c>
    </row>
    <row r="21" spans="1:16" ht="24" customHeight="1">
      <c r="A21" s="7" t="s">
        <v>27</v>
      </c>
      <c r="B21" s="37">
        <v>0.32901376394137</v>
      </c>
      <c r="C21" s="38">
        <v>0.316757844560049</v>
      </c>
      <c r="D21" s="39">
        <f t="shared" si="0"/>
        <v>-1.2255919381320979</v>
      </c>
      <c r="E21" s="38">
        <v>0.232371998475416</v>
      </c>
      <c r="F21" s="40">
        <v>17.484462419032</v>
      </c>
      <c r="G21" s="39">
        <f t="shared" si="1"/>
        <v>-5.752737428509603</v>
      </c>
      <c r="H21" s="38">
        <v>0.346880902518511</v>
      </c>
      <c r="I21" s="38">
        <v>0.301232228068799</v>
      </c>
      <c r="J21" s="39">
        <f t="shared" si="2"/>
        <v>-4.564867444971199</v>
      </c>
      <c r="K21" s="38">
        <v>0.183194664603612</v>
      </c>
      <c r="L21" s="38">
        <v>0.35715070611967</v>
      </c>
      <c r="M21" s="39">
        <f t="shared" si="3"/>
        <v>17.3956041516058</v>
      </c>
      <c r="N21" s="38">
        <v>0.31154344646767</v>
      </c>
      <c r="O21" s="38">
        <v>0.33172422569752</v>
      </c>
      <c r="P21" s="39">
        <f t="shared" si="4"/>
        <v>2.018077922985001</v>
      </c>
    </row>
    <row r="22" spans="1:16" ht="24" customHeight="1">
      <c r="A22" s="7" t="s">
        <v>28</v>
      </c>
      <c r="B22" s="37">
        <v>0.330305966160566</v>
      </c>
      <c r="C22" s="38">
        <v>0.283613757297957</v>
      </c>
      <c r="D22" s="39">
        <f t="shared" si="0"/>
        <v>-4.6692208862608995</v>
      </c>
      <c r="E22" s="38">
        <v>0.26759034954786</v>
      </c>
      <c r="F22" s="40">
        <v>12.1944279307918</v>
      </c>
      <c r="G22" s="39">
        <f t="shared" si="1"/>
        <v>-14.564607023994197</v>
      </c>
      <c r="H22" s="38">
        <v>0.358183261838228</v>
      </c>
      <c r="I22" s="38">
        <v>0.355918640811216</v>
      </c>
      <c r="J22" s="39">
        <f t="shared" si="2"/>
        <v>-0.2264621027012026</v>
      </c>
      <c r="K22" s="38">
        <v>0.199764212567538</v>
      </c>
      <c r="L22" s="38">
        <v>0.0779238400485633</v>
      </c>
      <c r="M22" s="39">
        <f t="shared" si="3"/>
        <v>-12.184037251897472</v>
      </c>
      <c r="N22" s="38">
        <v>0.356395686801375</v>
      </c>
      <c r="O22" s="38">
        <v>0.390403949625184</v>
      </c>
      <c r="P22" s="39">
        <f t="shared" si="4"/>
        <v>3.4008262823808977</v>
      </c>
    </row>
    <row r="23" spans="1:16" ht="24" customHeight="1">
      <c r="A23" s="7" t="s">
        <v>29</v>
      </c>
      <c r="B23" s="37">
        <v>0.05410657282624</v>
      </c>
      <c r="C23" s="38">
        <v>0.0751577422624334</v>
      </c>
      <c r="D23" s="39">
        <f t="shared" si="0"/>
        <v>2.1051169436193398</v>
      </c>
      <c r="E23" s="38">
        <v>0.00017876035889331</v>
      </c>
      <c r="F23" s="40">
        <v>0.116908326534583</v>
      </c>
      <c r="G23" s="39">
        <f t="shared" si="1"/>
        <v>0.09903229064525199</v>
      </c>
      <c r="H23" s="38">
        <v>0.912658337794803</v>
      </c>
      <c r="I23" s="38">
        <v>0.859593230805699</v>
      </c>
      <c r="J23" s="39">
        <f t="shared" si="2"/>
        <v>-5.306510698910394</v>
      </c>
      <c r="K23" s="38">
        <v>0</v>
      </c>
      <c r="L23" s="38">
        <v>4.66333164988019</v>
      </c>
      <c r="M23" s="39">
        <f t="shared" si="3"/>
        <v>466.333164988019</v>
      </c>
      <c r="N23" s="38">
        <v>0.585460835952453</v>
      </c>
      <c r="O23" s="38">
        <v>0.661734891269943</v>
      </c>
      <c r="P23" s="39">
        <f t="shared" si="4"/>
        <v>7.627405531748998</v>
      </c>
    </row>
    <row r="24" spans="1:16" ht="24" customHeight="1">
      <c r="A24" s="7" t="s">
        <v>30</v>
      </c>
      <c r="B24" s="37">
        <v>0.269168609218852</v>
      </c>
      <c r="C24" s="38">
        <v>0.262796920433193</v>
      </c>
      <c r="D24" s="39">
        <f t="shared" si="0"/>
        <v>-0.6371688785658969</v>
      </c>
      <c r="E24" s="38">
        <v>0.141715375046932</v>
      </c>
      <c r="F24" s="40">
        <v>11.4872884529301</v>
      </c>
      <c r="G24" s="39">
        <f t="shared" si="1"/>
        <v>-2.684249051763099</v>
      </c>
      <c r="H24" s="38">
        <v>0.449261803227277</v>
      </c>
      <c r="I24" s="38">
        <v>0.451988237918634</v>
      </c>
      <c r="J24" s="39">
        <f t="shared" si="2"/>
        <v>0.2726434691357027</v>
      </c>
      <c r="K24" s="38">
        <v>0.122746663398368</v>
      </c>
      <c r="L24" s="38">
        <v>0.133734357955519</v>
      </c>
      <c r="M24" s="39">
        <f t="shared" si="3"/>
        <v>1.0987694557150998</v>
      </c>
      <c r="N24" s="38">
        <v>0.435851031523885</v>
      </c>
      <c r="O24" s="38">
        <v>0.413140489015958</v>
      </c>
      <c r="P24" s="39">
        <f t="shared" si="4"/>
        <v>-2.271054250792698</v>
      </c>
    </row>
    <row r="25" spans="1:16" ht="24" customHeight="1">
      <c r="A25" s="7" t="s">
        <v>31</v>
      </c>
      <c r="B25" s="37">
        <v>0.301902635304557</v>
      </c>
      <c r="C25" s="38">
        <v>0.296399999777763</v>
      </c>
      <c r="D25" s="39">
        <f t="shared" si="0"/>
        <v>-0.5502635526794031</v>
      </c>
      <c r="E25" s="38">
        <v>0.0582020183874652</v>
      </c>
      <c r="F25" s="40">
        <v>4.23828158439862</v>
      </c>
      <c r="G25" s="39">
        <f t="shared" si="1"/>
        <v>-1.5819202543479003</v>
      </c>
      <c r="H25" s="38">
        <v>0.520663818203598</v>
      </c>
      <c r="I25" s="38">
        <v>0.449999471390569</v>
      </c>
      <c r="J25" s="39">
        <f t="shared" si="2"/>
        <v>-7.066434681302897</v>
      </c>
      <c r="K25" s="38">
        <v>-0.0697936178375172</v>
      </c>
      <c r="L25" s="38">
        <v>0.0850344459101607</v>
      </c>
      <c r="M25" s="39">
        <f t="shared" si="3"/>
        <v>15.482806374767788</v>
      </c>
      <c r="N25" s="38">
        <v>0.634237361500676</v>
      </c>
      <c r="O25" s="38">
        <v>0.582026599644655</v>
      </c>
      <c r="P25" s="39">
        <f t="shared" si="4"/>
        <v>-5.221076185602103</v>
      </c>
    </row>
    <row r="26" spans="1:16" ht="24" customHeight="1">
      <c r="A26" s="7" t="s">
        <v>32</v>
      </c>
      <c r="B26" s="37">
        <v>0.369203931456992</v>
      </c>
      <c r="C26" s="38">
        <v>0.360489183544601</v>
      </c>
      <c r="D26" s="39">
        <f t="shared" si="0"/>
        <v>-0.8714747912390963</v>
      </c>
      <c r="E26" s="38">
        <v>0.0975788759476361</v>
      </c>
      <c r="F26" s="40">
        <v>5.38710748298888</v>
      </c>
      <c r="G26" s="39">
        <f t="shared" si="1"/>
        <v>-4.37078011177473</v>
      </c>
      <c r="H26" s="38">
        <v>0.424584287641586</v>
      </c>
      <c r="I26" s="38">
        <v>0.389363332661578</v>
      </c>
      <c r="J26" s="39">
        <f t="shared" si="2"/>
        <v>-3.522095498000799</v>
      </c>
      <c r="K26" s="38">
        <v>0.0458398717818209</v>
      </c>
      <c r="L26" s="38">
        <v>0.0958568280885832</v>
      </c>
      <c r="M26" s="39">
        <f t="shared" si="3"/>
        <v>5.00169563067623</v>
      </c>
      <c r="N26" s="38">
        <v>0.341487217337416</v>
      </c>
      <c r="O26" s="38">
        <v>0.354677721510065</v>
      </c>
      <c r="P26" s="39">
        <f t="shared" si="4"/>
        <v>1.3190504172648998</v>
      </c>
    </row>
    <row r="27" spans="1:16" ht="24" customHeight="1">
      <c r="A27" s="7" t="s">
        <v>33</v>
      </c>
      <c r="B27" s="37">
        <v>0.225431126960678</v>
      </c>
      <c r="C27" s="38">
        <v>0.1820607499766</v>
      </c>
      <c r="D27" s="39">
        <f t="shared" si="0"/>
        <v>-4.3370376984078005</v>
      </c>
      <c r="E27" s="38">
        <v>0.101585640368586</v>
      </c>
      <c r="F27" s="40">
        <v>5.66074918518101</v>
      </c>
      <c r="G27" s="39">
        <f t="shared" si="1"/>
        <v>-4.49781485167759</v>
      </c>
      <c r="H27" s="38">
        <v>0.504989612134414</v>
      </c>
      <c r="I27" s="38">
        <v>0.598902452395054</v>
      </c>
      <c r="J27" s="39">
        <f t="shared" si="2"/>
        <v>9.391284026064007</v>
      </c>
      <c r="K27" s="38">
        <v>0</v>
      </c>
      <c r="L27" s="38">
        <v>0.238219259173939</v>
      </c>
      <c r="M27" s="39">
        <f t="shared" si="3"/>
        <v>23.821925917393898</v>
      </c>
      <c r="N27" s="38">
        <v>0.567720681977632</v>
      </c>
      <c r="O27" s="38">
        <v>0.461229462135353</v>
      </c>
      <c r="P27" s="39">
        <f t="shared" si="4"/>
        <v>-10.649121984227905</v>
      </c>
    </row>
    <row r="28" spans="1:16" ht="24" customHeight="1">
      <c r="A28" s="7" t="s">
        <v>34</v>
      </c>
      <c r="B28" s="37">
        <v>0.326873916726235</v>
      </c>
      <c r="C28" s="38">
        <v>0.292740555774877</v>
      </c>
      <c r="D28" s="39">
        <f t="shared" si="0"/>
        <v>-3.4133360951357994</v>
      </c>
      <c r="E28" s="38">
        <v>0.246116422186976</v>
      </c>
      <c r="F28" s="40">
        <v>18.9412137194079</v>
      </c>
      <c r="G28" s="39">
        <f t="shared" si="1"/>
        <v>-5.670428499289698</v>
      </c>
      <c r="H28" s="38">
        <v>0.350334675631546</v>
      </c>
      <c r="I28" s="38">
        <v>0.370684746270394</v>
      </c>
      <c r="J28" s="39">
        <f t="shared" si="2"/>
        <v>2.0350070638847972</v>
      </c>
      <c r="K28" s="38">
        <v>0.246973715392716</v>
      </c>
      <c r="L28" s="38">
        <v>0.21044419719941</v>
      </c>
      <c r="M28" s="39">
        <f t="shared" si="3"/>
        <v>-3.6529518193306023</v>
      </c>
      <c r="N28" s="38">
        <v>0.313884880575611</v>
      </c>
      <c r="O28" s="38">
        <v>0.303400132359733</v>
      </c>
      <c r="P28" s="39">
        <f t="shared" si="4"/>
        <v>-1.048474821587797</v>
      </c>
    </row>
    <row r="29" spans="1:16" ht="24" customHeight="1">
      <c r="A29" s="7" t="s">
        <v>35</v>
      </c>
      <c r="B29" s="37">
        <v>0.337016149960202</v>
      </c>
      <c r="C29" s="38">
        <v>0.299813832316455</v>
      </c>
      <c r="D29" s="39">
        <f t="shared" si="0"/>
        <v>-3.720231764374704</v>
      </c>
      <c r="E29" s="38">
        <v>0.228519945628744</v>
      </c>
      <c r="F29" s="40">
        <v>16.8774823304237</v>
      </c>
      <c r="G29" s="39">
        <f t="shared" si="1"/>
        <v>-5.974512232450701</v>
      </c>
      <c r="H29" s="38">
        <v>0.387242670554318</v>
      </c>
      <c r="I29" s="38">
        <v>0.377116625084768</v>
      </c>
      <c r="J29" s="39">
        <f t="shared" si="2"/>
        <v>-1.0126045469549982</v>
      </c>
      <c r="K29" s="38">
        <v>0.099579242900371</v>
      </c>
      <c r="L29" s="38">
        <v>0.13702178934454</v>
      </c>
      <c r="M29" s="39">
        <f t="shared" si="3"/>
        <v>3.7442546444169014</v>
      </c>
      <c r="N29" s="38">
        <v>0.380725739597857</v>
      </c>
      <c r="O29" s="38">
        <v>0.349967236479178</v>
      </c>
      <c r="P29" s="39">
        <f t="shared" si="4"/>
        <v>-3.0758503118679004</v>
      </c>
    </row>
    <row r="30" spans="1:16" ht="24" customHeight="1">
      <c r="A30" s="7" t="s">
        <v>36</v>
      </c>
      <c r="B30" s="37">
        <v>0.152187954829715</v>
      </c>
      <c r="C30" s="38">
        <v>0.171263305379676</v>
      </c>
      <c r="D30" s="39">
        <f t="shared" si="0"/>
        <v>1.9075350549960985</v>
      </c>
      <c r="E30" s="38">
        <v>0.0184907763940448</v>
      </c>
      <c r="F30" s="40">
        <v>2.31070417396912</v>
      </c>
      <c r="G30" s="39">
        <f t="shared" si="1"/>
        <v>0.4616265345646398</v>
      </c>
      <c r="H30" s="38">
        <v>0.774764910310759</v>
      </c>
      <c r="I30" s="38">
        <v>0.733471215967444</v>
      </c>
      <c r="J30" s="39">
        <f t="shared" si="2"/>
        <v>-4.1293694343314975</v>
      </c>
      <c r="K30" s="38">
        <v>0.110278628658153</v>
      </c>
      <c r="L30" s="38">
        <v>0.158515455715568</v>
      </c>
      <c r="M30" s="39">
        <f t="shared" si="3"/>
        <v>4.8236827057415</v>
      </c>
      <c r="N30" s="38">
        <v>0.46134359838252</v>
      </c>
      <c r="O30" s="38">
        <v>0.479633531247058</v>
      </c>
      <c r="P30" s="39">
        <f t="shared" si="4"/>
        <v>1.8289932864538005</v>
      </c>
    </row>
    <row r="31" spans="1:16" ht="24" customHeight="1">
      <c r="A31" s="7" t="s">
        <v>37</v>
      </c>
      <c r="B31" s="37">
        <v>0.222757818029213</v>
      </c>
      <c r="C31" s="38">
        <v>0.23147328290481</v>
      </c>
      <c r="D31" s="39">
        <f t="shared" si="0"/>
        <v>0.8715464875597018</v>
      </c>
      <c r="E31" s="38">
        <v>0.1535867757421</v>
      </c>
      <c r="F31" s="40">
        <v>11.9379056731155</v>
      </c>
      <c r="G31" s="39">
        <f t="shared" si="1"/>
        <v>-3.4207719010945006</v>
      </c>
      <c r="H31" s="38">
        <v>0.372002308278627</v>
      </c>
      <c r="I31" s="38">
        <v>0.337512807195334</v>
      </c>
      <c r="J31" s="39">
        <f t="shared" si="2"/>
        <v>-3.448950108329302</v>
      </c>
      <c r="K31" s="38">
        <v>0.340144778113877</v>
      </c>
      <c r="L31" s="38">
        <v>0.0796569012873732</v>
      </c>
      <c r="M31" s="39">
        <f t="shared" si="3"/>
        <v>-26.04878768265038</v>
      </c>
      <c r="N31" s="38">
        <v>0.440356267677752</v>
      </c>
      <c r="O31" s="38">
        <v>0.426344336133297</v>
      </c>
      <c r="P31" s="39">
        <f t="shared" si="4"/>
        <v>-1.4011931544455014</v>
      </c>
    </row>
    <row r="32" spans="1:16" ht="24" customHeight="1">
      <c r="A32" s="7" t="s">
        <v>38</v>
      </c>
      <c r="B32" s="37">
        <v>0.228442709243135</v>
      </c>
      <c r="C32" s="38">
        <v>0.223976020019902</v>
      </c>
      <c r="D32" s="39">
        <f t="shared" si="0"/>
        <v>-0.44666892232330113</v>
      </c>
      <c r="E32" s="38">
        <v>0.201061267704789</v>
      </c>
      <c r="F32" s="40">
        <v>8.2786237454687</v>
      </c>
      <c r="G32" s="39">
        <f t="shared" si="1"/>
        <v>-11.8275030250102</v>
      </c>
      <c r="H32" s="38">
        <v>0.340495543912933</v>
      </c>
      <c r="I32" s="38">
        <v>0.319355867954895</v>
      </c>
      <c r="J32" s="39">
        <f t="shared" si="2"/>
        <v>-2.1139675958038007</v>
      </c>
      <c r="K32" s="38">
        <v>-0.010628316736627</v>
      </c>
      <c r="L32" s="38">
        <v>-0.0258295521727063</v>
      </c>
      <c r="M32" s="39">
        <f t="shared" si="3"/>
        <v>-1.52012354360793</v>
      </c>
      <c r="N32" s="38">
        <v>0.511163644548819</v>
      </c>
      <c r="O32" s="38">
        <v>0.628791457540257</v>
      </c>
      <c r="P32" s="39">
        <f t="shared" si="4"/>
        <v>11.762781299143798</v>
      </c>
    </row>
    <row r="33" spans="1:16" ht="24" customHeight="1">
      <c r="A33" s="7" t="s">
        <v>39</v>
      </c>
      <c r="B33" s="37">
        <v>0.292022838020275</v>
      </c>
      <c r="C33" s="38">
        <v>0.289727835374799</v>
      </c>
      <c r="D33" s="39">
        <f t="shared" si="0"/>
        <v>-0.22950026454759964</v>
      </c>
      <c r="E33" s="38">
        <v>0.178552923979487</v>
      </c>
      <c r="F33" s="40">
        <v>13.2937895938443</v>
      </c>
      <c r="G33" s="39">
        <f t="shared" si="1"/>
        <v>-4.5615028041044</v>
      </c>
      <c r="H33" s="38">
        <v>0.40802710795131</v>
      </c>
      <c r="I33" s="38">
        <v>0.376973248372453</v>
      </c>
      <c r="J33" s="39">
        <f t="shared" si="2"/>
        <v>-3.105385957885698</v>
      </c>
      <c r="K33" s="38">
        <v>0.108280536185556</v>
      </c>
      <c r="L33" s="38">
        <v>-0.00880021782636615</v>
      </c>
      <c r="M33" s="39">
        <f t="shared" si="3"/>
        <v>-11.708075401192215</v>
      </c>
      <c r="N33" s="38">
        <v>0.406454712803169</v>
      </c>
      <c r="O33" s="38">
        <v>0.424026710841279</v>
      </c>
      <c r="P33" s="39">
        <f t="shared" si="4"/>
        <v>1.7571998038109993</v>
      </c>
    </row>
  </sheetData>
  <sheetProtection/>
  <mergeCells count="7">
    <mergeCell ref="A1:P1"/>
    <mergeCell ref="B2:D2"/>
    <mergeCell ref="E2:G2"/>
    <mergeCell ref="H2:J2"/>
    <mergeCell ref="K2:M2"/>
    <mergeCell ref="N2:P2"/>
    <mergeCell ref="A2:A3"/>
  </mergeCells>
  <printOptions/>
  <pageMargins left="0.75" right="0.75" top="1" bottom="1" header="0.5" footer="0.5"/>
  <pageSetup orientation="landscape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dimension ref="A1:Q34"/>
  <sheetViews>
    <sheetView workbookViewId="0" topLeftCell="A1">
      <selection activeCell="C36" sqref="C36"/>
    </sheetView>
  </sheetViews>
  <sheetFormatPr defaultColWidth="9.00390625" defaultRowHeight="14.25"/>
  <cols>
    <col min="1" max="1" width="17.75390625" style="0" customWidth="1"/>
    <col min="2" max="2" width="14.125" style="0" customWidth="1"/>
    <col min="3" max="3" width="13.00390625" style="0" customWidth="1"/>
    <col min="4" max="4" width="10.00390625" style="0" customWidth="1"/>
    <col min="5" max="5" width="7.375" style="0" customWidth="1"/>
    <col min="6" max="6" width="13.125" style="0" customWidth="1"/>
    <col min="7" max="7" width="14.125" style="0" customWidth="1"/>
    <col min="8" max="8" width="9.625" style="0" bestFit="1" customWidth="1"/>
    <col min="9" max="9" width="6.50390625" style="0" customWidth="1"/>
    <col min="10" max="10" width="11.375" style="0" customWidth="1"/>
    <col min="11" max="11" width="13.50390625" style="0" customWidth="1"/>
    <col min="12" max="12" width="9.625" style="0" bestFit="1" customWidth="1"/>
    <col min="13" max="13" width="7.50390625" style="0" customWidth="1"/>
    <col min="14" max="14" width="12.50390625" style="0" customWidth="1"/>
    <col min="15" max="15" width="11.25390625" style="0" customWidth="1"/>
    <col min="16" max="16" width="9.625" style="0" bestFit="1" customWidth="1"/>
    <col min="17" max="17" width="6.875" style="0" customWidth="1"/>
  </cols>
  <sheetData>
    <row r="1" spans="1:17" ht="27.75" customHeight="1">
      <c r="A1" s="1" t="s">
        <v>51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30" customHeight="1">
      <c r="A2" s="30" t="s">
        <v>52</v>
      </c>
      <c r="B2" s="21" t="s">
        <v>53</v>
      </c>
      <c r="C2" s="21"/>
      <c r="D2" s="21"/>
      <c r="E2" s="21"/>
      <c r="F2" s="21" t="s">
        <v>54</v>
      </c>
      <c r="G2" s="21"/>
      <c r="H2" s="21"/>
      <c r="I2" s="21"/>
      <c r="J2" s="21" t="s">
        <v>55</v>
      </c>
      <c r="K2" s="21"/>
      <c r="L2" s="21"/>
      <c r="M2" s="21"/>
      <c r="N2" s="22" t="s">
        <v>56</v>
      </c>
      <c r="O2" s="22"/>
      <c r="P2" s="22"/>
      <c r="Q2" s="22"/>
    </row>
    <row r="3" spans="1:17" ht="27.75" customHeight="1">
      <c r="A3" s="31"/>
      <c r="B3" s="21" t="s">
        <v>6</v>
      </c>
      <c r="C3" s="21" t="s">
        <v>7</v>
      </c>
      <c r="D3" s="21" t="s">
        <v>8</v>
      </c>
      <c r="E3" s="21" t="s">
        <v>9</v>
      </c>
      <c r="F3" s="21" t="s">
        <v>6</v>
      </c>
      <c r="G3" s="21" t="s">
        <v>7</v>
      </c>
      <c r="H3" s="21" t="s">
        <v>8</v>
      </c>
      <c r="I3" s="21" t="s">
        <v>9</v>
      </c>
      <c r="J3" s="21" t="s">
        <v>6</v>
      </c>
      <c r="K3" s="21" t="s">
        <v>7</v>
      </c>
      <c r="L3" s="21" t="s">
        <v>8</v>
      </c>
      <c r="M3" s="21" t="s">
        <v>9</v>
      </c>
      <c r="N3" s="21" t="s">
        <v>6</v>
      </c>
      <c r="O3" s="21" t="s">
        <v>7</v>
      </c>
      <c r="P3" s="21" t="s">
        <v>8</v>
      </c>
      <c r="Q3" s="21" t="s">
        <v>9</v>
      </c>
    </row>
    <row r="4" spans="1:17" ht="24" customHeight="1">
      <c r="A4" s="14" t="s">
        <v>10</v>
      </c>
      <c r="B4" s="15">
        <v>216104336.01</v>
      </c>
      <c r="C4" s="15">
        <v>212716524.06</v>
      </c>
      <c r="D4" s="32">
        <f aca="true" t="shared" si="0" ref="D4:D34">C4-B4</f>
        <v>-3387811.949999988</v>
      </c>
      <c r="E4" s="32">
        <f aca="true" t="shared" si="1" ref="E4:E34">(C4-B4)*100/B4</f>
        <v>-1.5676742135535962</v>
      </c>
      <c r="F4" s="15">
        <v>1012808800.7</v>
      </c>
      <c r="G4" s="15">
        <v>1140298597.16</v>
      </c>
      <c r="H4" s="33">
        <f aca="true" t="shared" si="2" ref="H4:H34">G4-F4</f>
        <v>127489796.46000004</v>
      </c>
      <c r="I4" s="32">
        <f aca="true" t="shared" si="3" ref="I4:I34">(G4-F4)*100/F4</f>
        <v>12.587745719812645</v>
      </c>
      <c r="J4" s="15">
        <v>331569905.46</v>
      </c>
      <c r="K4" s="15">
        <v>401538949.7</v>
      </c>
      <c r="L4" s="33">
        <f aca="true" t="shared" si="4" ref="L4:L34">K4-J4</f>
        <v>69969044.24000001</v>
      </c>
      <c r="M4" s="32">
        <f aca="true" t="shared" si="5" ref="M4:M34">(K4-J4)*100/J4</f>
        <v>21.1023506922105</v>
      </c>
      <c r="N4" s="15">
        <v>98648641.21</v>
      </c>
      <c r="O4" s="15">
        <v>103316377.77</v>
      </c>
      <c r="P4" s="33">
        <f aca="true" t="shared" si="6" ref="P4:P34">O4-N4</f>
        <v>4667736.560000002</v>
      </c>
      <c r="Q4" s="32">
        <f aca="true" t="shared" si="7" ref="Q4:Q34">(O4-N4)*100/N4</f>
        <v>4.731678513506818</v>
      </c>
    </row>
    <row r="5" spans="1:17" ht="24" customHeight="1">
      <c r="A5" s="14" t="s">
        <v>11</v>
      </c>
      <c r="B5" s="15">
        <v>108372134.68</v>
      </c>
      <c r="C5" s="15">
        <v>136255942.92</v>
      </c>
      <c r="D5" s="32">
        <f t="shared" si="0"/>
        <v>27883808.23999998</v>
      </c>
      <c r="E5" s="32">
        <f t="shared" si="1"/>
        <v>25.72968440857511</v>
      </c>
      <c r="F5" s="15">
        <v>561677724.91</v>
      </c>
      <c r="G5" s="15">
        <v>674961519.5</v>
      </c>
      <c r="H5" s="33">
        <f t="shared" si="2"/>
        <v>113283794.59000003</v>
      </c>
      <c r="I5" s="32">
        <f t="shared" si="3"/>
        <v>20.168824499520966</v>
      </c>
      <c r="J5" s="15">
        <v>169508053.34</v>
      </c>
      <c r="K5" s="15">
        <v>199870094.86</v>
      </c>
      <c r="L5" s="33">
        <f t="shared" si="4"/>
        <v>30362041.52000001</v>
      </c>
      <c r="M5" s="32">
        <f t="shared" si="5"/>
        <v>17.911857827250067</v>
      </c>
      <c r="N5" s="15">
        <v>100781203.36</v>
      </c>
      <c r="O5" s="15">
        <v>106557493.36</v>
      </c>
      <c r="P5" s="33">
        <f t="shared" si="6"/>
        <v>5776290</v>
      </c>
      <c r="Q5" s="32">
        <f t="shared" si="7"/>
        <v>5.731515210595914</v>
      </c>
    </row>
    <row r="6" spans="1:17" ht="24" customHeight="1">
      <c r="A6" s="14" t="s">
        <v>12</v>
      </c>
      <c r="B6" s="15">
        <v>6542841.82</v>
      </c>
      <c r="C6" s="15">
        <v>6151375.55</v>
      </c>
      <c r="D6" s="32">
        <f t="shared" si="0"/>
        <v>-391466.2700000005</v>
      </c>
      <c r="E6" s="32">
        <f t="shared" si="1"/>
        <v>-5.983122942134652</v>
      </c>
      <c r="F6" s="15">
        <v>110304413.97</v>
      </c>
      <c r="G6" s="15">
        <v>114500330.84</v>
      </c>
      <c r="H6" s="33">
        <f t="shared" si="2"/>
        <v>4195916.870000005</v>
      </c>
      <c r="I6" s="32">
        <f t="shared" si="3"/>
        <v>3.803942851408637</v>
      </c>
      <c r="J6" s="15">
        <v>42173521.82</v>
      </c>
      <c r="K6" s="15">
        <v>46566598.96</v>
      </c>
      <c r="L6" s="33">
        <f t="shared" si="4"/>
        <v>4393077.140000001</v>
      </c>
      <c r="M6" s="32">
        <f t="shared" si="5"/>
        <v>10.416671291408882</v>
      </c>
      <c r="N6" s="15">
        <v>26946031.22</v>
      </c>
      <c r="O6" s="15">
        <v>27466546.56</v>
      </c>
      <c r="P6" s="33">
        <f t="shared" si="6"/>
        <v>520515.33999999985</v>
      </c>
      <c r="Q6" s="32">
        <f t="shared" si="7"/>
        <v>1.931695750480912</v>
      </c>
    </row>
    <row r="7" spans="1:17" ht="24" customHeight="1">
      <c r="A7" s="14" t="s">
        <v>13</v>
      </c>
      <c r="B7" s="15">
        <v>29558678.21</v>
      </c>
      <c r="C7" s="15">
        <v>29581632.99</v>
      </c>
      <c r="D7" s="32">
        <f t="shared" si="0"/>
        <v>22954.779999997467</v>
      </c>
      <c r="E7" s="32">
        <f t="shared" si="1"/>
        <v>0.0776583439791013</v>
      </c>
      <c r="F7" s="15">
        <v>331931610.89</v>
      </c>
      <c r="G7" s="15">
        <v>346397709.59</v>
      </c>
      <c r="H7" s="33">
        <f t="shared" si="2"/>
        <v>14466098.699999988</v>
      </c>
      <c r="I7" s="32">
        <f t="shared" si="3"/>
        <v>4.358156386857039</v>
      </c>
      <c r="J7" s="15">
        <v>71639519.74</v>
      </c>
      <c r="K7" s="15">
        <v>79704552.63</v>
      </c>
      <c r="L7" s="33">
        <f t="shared" si="4"/>
        <v>8065032.890000001</v>
      </c>
      <c r="M7" s="32">
        <f t="shared" si="5"/>
        <v>11.25779865536547</v>
      </c>
      <c r="N7" s="15">
        <v>67897599.76</v>
      </c>
      <c r="O7" s="15">
        <v>60847465.21</v>
      </c>
      <c r="P7" s="33">
        <f t="shared" si="6"/>
        <v>-7050134.5500000045</v>
      </c>
      <c r="Q7" s="32">
        <f t="shared" si="7"/>
        <v>-10.383481264316204</v>
      </c>
    </row>
    <row r="8" spans="1:17" ht="24" customHeight="1">
      <c r="A8" s="14" t="s">
        <v>14</v>
      </c>
      <c r="B8" s="15">
        <v>2679439.02</v>
      </c>
      <c r="C8" s="15">
        <v>2842043.76</v>
      </c>
      <c r="D8" s="32">
        <f t="shared" si="0"/>
        <v>162604.73999999976</v>
      </c>
      <c r="E8" s="32">
        <f t="shared" si="1"/>
        <v>6.068611331934688</v>
      </c>
      <c r="F8" s="15">
        <v>25093218.42</v>
      </c>
      <c r="G8" s="15">
        <v>29340515.38</v>
      </c>
      <c r="H8" s="33">
        <f t="shared" si="2"/>
        <v>4247296.959999997</v>
      </c>
      <c r="I8" s="32">
        <f t="shared" si="3"/>
        <v>16.92607496141181</v>
      </c>
      <c r="J8" s="15">
        <v>11641217.77</v>
      </c>
      <c r="K8" s="15">
        <v>15270705.84</v>
      </c>
      <c r="L8" s="33">
        <f t="shared" si="4"/>
        <v>3629488.0700000003</v>
      </c>
      <c r="M8" s="32">
        <f t="shared" si="5"/>
        <v>31.17790717181988</v>
      </c>
      <c r="N8" s="15">
        <v>1312564.13</v>
      </c>
      <c r="O8" s="15">
        <v>1153531.49</v>
      </c>
      <c r="P8" s="33">
        <f t="shared" si="6"/>
        <v>-159032.6399999999</v>
      </c>
      <c r="Q8" s="32">
        <f t="shared" si="7"/>
        <v>-12.11618056330702</v>
      </c>
    </row>
    <row r="9" spans="1:17" ht="24" customHeight="1">
      <c r="A9" s="14" t="s">
        <v>15</v>
      </c>
      <c r="B9" s="15">
        <v>48402999.54</v>
      </c>
      <c r="C9" s="15">
        <v>57452633.77</v>
      </c>
      <c r="D9" s="32">
        <f t="shared" si="0"/>
        <v>9049634.230000004</v>
      </c>
      <c r="E9" s="32">
        <f t="shared" si="1"/>
        <v>18.696432692195927</v>
      </c>
      <c r="F9" s="15">
        <v>263848706.02</v>
      </c>
      <c r="G9" s="15">
        <v>289246689.42</v>
      </c>
      <c r="H9" s="33">
        <f t="shared" si="2"/>
        <v>25397983.400000006</v>
      </c>
      <c r="I9" s="32">
        <f t="shared" si="3"/>
        <v>9.625964736804436</v>
      </c>
      <c r="J9" s="15">
        <v>80693329.69</v>
      </c>
      <c r="K9" s="15">
        <v>100654555.82</v>
      </c>
      <c r="L9" s="33">
        <f t="shared" si="4"/>
        <v>19961226.129999995</v>
      </c>
      <c r="M9" s="32">
        <f t="shared" si="5"/>
        <v>24.73714519736036</v>
      </c>
      <c r="N9" s="15">
        <v>45195961.2</v>
      </c>
      <c r="O9" s="15">
        <v>49556830.88</v>
      </c>
      <c r="P9" s="33">
        <f t="shared" si="6"/>
        <v>4360869.68</v>
      </c>
      <c r="Q9" s="32">
        <f t="shared" si="7"/>
        <v>9.648803928966997</v>
      </c>
    </row>
    <row r="10" spans="1:17" ht="24" customHeight="1">
      <c r="A10" s="14" t="s">
        <v>16</v>
      </c>
      <c r="B10" s="15">
        <v>34098.37</v>
      </c>
      <c r="C10" s="15">
        <v>86343.24</v>
      </c>
      <c r="D10" s="32">
        <f t="shared" si="0"/>
        <v>52244.87</v>
      </c>
      <c r="E10" s="32">
        <f t="shared" si="1"/>
        <v>153.21808637773594</v>
      </c>
      <c r="F10" s="15">
        <v>18326873.99</v>
      </c>
      <c r="G10" s="15">
        <v>19024258.56</v>
      </c>
      <c r="H10" s="33">
        <f t="shared" si="2"/>
        <v>697384.5700000003</v>
      </c>
      <c r="I10" s="32">
        <f t="shared" si="3"/>
        <v>3.8052565340959186</v>
      </c>
      <c r="J10" s="15">
        <v>11524298.51</v>
      </c>
      <c r="K10" s="15">
        <v>11557201.34</v>
      </c>
      <c r="L10" s="33">
        <f t="shared" si="4"/>
        <v>32902.830000000075</v>
      </c>
      <c r="M10" s="32">
        <f t="shared" si="5"/>
        <v>0.2855083107353497</v>
      </c>
      <c r="N10" s="15">
        <v>4905876.25</v>
      </c>
      <c r="O10" s="15">
        <v>3476748.69</v>
      </c>
      <c r="P10" s="33">
        <f t="shared" si="6"/>
        <v>-1429127.56</v>
      </c>
      <c r="Q10" s="32">
        <f t="shared" si="7"/>
        <v>-29.1309337450165</v>
      </c>
    </row>
    <row r="11" spans="1:17" ht="24" customHeight="1">
      <c r="A11" s="14" t="s">
        <v>17</v>
      </c>
      <c r="B11" s="15">
        <v>5358568</v>
      </c>
      <c r="C11" s="15">
        <v>8447803.21</v>
      </c>
      <c r="D11" s="32">
        <f t="shared" si="0"/>
        <v>3089235.210000001</v>
      </c>
      <c r="E11" s="32">
        <f t="shared" si="1"/>
        <v>57.650387379613385</v>
      </c>
      <c r="F11" s="15">
        <v>58892326</v>
      </c>
      <c r="G11" s="15">
        <v>70445664.25</v>
      </c>
      <c r="H11" s="33">
        <f t="shared" si="2"/>
        <v>11553338.25</v>
      </c>
      <c r="I11" s="32">
        <f t="shared" si="3"/>
        <v>19.61773126434164</v>
      </c>
      <c r="J11" s="15">
        <v>24459310.8</v>
      </c>
      <c r="K11" s="15">
        <v>32746623.97</v>
      </c>
      <c r="L11" s="33">
        <f t="shared" si="4"/>
        <v>8287313.169999998</v>
      </c>
      <c r="M11" s="32">
        <f t="shared" si="5"/>
        <v>33.88203877764208</v>
      </c>
      <c r="N11" s="15">
        <v>13640390</v>
      </c>
      <c r="O11" s="15">
        <v>19602421.73</v>
      </c>
      <c r="P11" s="33">
        <f t="shared" si="6"/>
        <v>5962031.73</v>
      </c>
      <c r="Q11" s="32">
        <f t="shared" si="7"/>
        <v>43.70866030956593</v>
      </c>
    </row>
    <row r="12" spans="1:17" ht="24" customHeight="1">
      <c r="A12" s="14" t="s">
        <v>18</v>
      </c>
      <c r="B12" s="15">
        <v>4904063.4</v>
      </c>
      <c r="C12" s="15">
        <v>4222228.16</v>
      </c>
      <c r="D12" s="32">
        <f t="shared" si="0"/>
        <v>-681835.2400000002</v>
      </c>
      <c r="E12" s="32">
        <f t="shared" si="1"/>
        <v>-13.903475228317811</v>
      </c>
      <c r="F12" s="15">
        <v>32441383.95</v>
      </c>
      <c r="G12" s="15">
        <v>34582373.76</v>
      </c>
      <c r="H12" s="33">
        <f t="shared" si="2"/>
        <v>2140989.8099999987</v>
      </c>
      <c r="I12" s="32">
        <f t="shared" si="3"/>
        <v>6.599563734086624</v>
      </c>
      <c r="J12" s="15">
        <v>13105721.75</v>
      </c>
      <c r="K12" s="15">
        <v>15003432.6</v>
      </c>
      <c r="L12" s="33">
        <f t="shared" si="4"/>
        <v>1897710.8499999996</v>
      </c>
      <c r="M12" s="32">
        <f t="shared" si="5"/>
        <v>14.480017859375046</v>
      </c>
      <c r="N12" s="15">
        <v>6041813.05</v>
      </c>
      <c r="O12" s="15">
        <v>5639940.52</v>
      </c>
      <c r="P12" s="33">
        <f t="shared" si="6"/>
        <v>-401872.53000000026</v>
      </c>
      <c r="Q12" s="32">
        <f t="shared" si="7"/>
        <v>-6.6515220956729255</v>
      </c>
    </row>
    <row r="13" spans="1:17" ht="24" customHeight="1">
      <c r="A13" s="14" t="s">
        <v>19</v>
      </c>
      <c r="B13" s="15">
        <v>2311131.96</v>
      </c>
      <c r="C13" s="15">
        <v>2848107.63</v>
      </c>
      <c r="D13" s="32">
        <f t="shared" si="0"/>
        <v>536975.6699999999</v>
      </c>
      <c r="E13" s="32">
        <f t="shared" si="1"/>
        <v>23.234314582365947</v>
      </c>
      <c r="F13" s="15">
        <v>13696186.44</v>
      </c>
      <c r="G13" s="15">
        <v>16620784.59</v>
      </c>
      <c r="H13" s="33">
        <f t="shared" si="2"/>
        <v>2924598.1500000004</v>
      </c>
      <c r="I13" s="32">
        <f t="shared" si="3"/>
        <v>21.353375721132494</v>
      </c>
      <c r="J13" s="15">
        <v>8219636.13</v>
      </c>
      <c r="K13" s="15">
        <v>9732185.37</v>
      </c>
      <c r="L13" s="33">
        <f t="shared" si="4"/>
        <v>1512549.2399999993</v>
      </c>
      <c r="M13" s="32">
        <f t="shared" si="5"/>
        <v>18.401656911301735</v>
      </c>
      <c r="N13" s="15">
        <v>1734114.68</v>
      </c>
      <c r="O13" s="15">
        <v>1715171.96</v>
      </c>
      <c r="P13" s="33">
        <f t="shared" si="6"/>
        <v>-18942.719999999972</v>
      </c>
      <c r="Q13" s="32">
        <f t="shared" si="7"/>
        <v>-1.0923568215223214</v>
      </c>
    </row>
    <row r="14" spans="1:17" ht="24" customHeight="1">
      <c r="A14" s="14" t="s">
        <v>20</v>
      </c>
      <c r="B14" s="15">
        <v>2588715.3</v>
      </c>
      <c r="C14" s="15">
        <v>2991464.52</v>
      </c>
      <c r="D14" s="32">
        <f t="shared" si="0"/>
        <v>402749.2200000002</v>
      </c>
      <c r="E14" s="32">
        <f t="shared" si="1"/>
        <v>15.557880003258768</v>
      </c>
      <c r="F14" s="15">
        <v>36500650.84</v>
      </c>
      <c r="G14" s="15">
        <v>36417977.97</v>
      </c>
      <c r="H14" s="33">
        <f t="shared" si="2"/>
        <v>-82672.87000000477</v>
      </c>
      <c r="I14" s="32">
        <f t="shared" si="3"/>
        <v>-0.22649697497833646</v>
      </c>
      <c r="J14" s="15">
        <v>15011958.72</v>
      </c>
      <c r="K14" s="15">
        <v>16187617.05</v>
      </c>
      <c r="L14" s="33">
        <f t="shared" si="4"/>
        <v>1175658.33</v>
      </c>
      <c r="M14" s="32">
        <f t="shared" si="5"/>
        <v>7.831478569373524</v>
      </c>
      <c r="N14" s="15">
        <v>4191923.96</v>
      </c>
      <c r="O14" s="15">
        <v>507482.36</v>
      </c>
      <c r="P14" s="33">
        <f t="shared" si="6"/>
        <v>-3684441.6</v>
      </c>
      <c r="Q14" s="32">
        <f t="shared" si="7"/>
        <v>-87.89380807375142</v>
      </c>
    </row>
    <row r="15" spans="1:17" ht="24" customHeight="1">
      <c r="A15" s="14" t="s">
        <v>21</v>
      </c>
      <c r="B15" s="15">
        <v>206822.81</v>
      </c>
      <c r="C15" s="15">
        <v>29677.2</v>
      </c>
      <c r="D15" s="32">
        <f t="shared" si="0"/>
        <v>-177145.61</v>
      </c>
      <c r="E15" s="32">
        <f t="shared" si="1"/>
        <v>-85.65090571973178</v>
      </c>
      <c r="F15" s="15">
        <v>3206903.79</v>
      </c>
      <c r="G15" s="15">
        <v>1703735.6</v>
      </c>
      <c r="H15" s="33">
        <f t="shared" si="2"/>
        <v>-1503168.19</v>
      </c>
      <c r="I15" s="32">
        <f t="shared" si="3"/>
        <v>-46.872880773264484</v>
      </c>
      <c r="J15" s="15">
        <v>2166594.3</v>
      </c>
      <c r="K15" s="15">
        <v>1185156.91</v>
      </c>
      <c r="L15" s="33">
        <f t="shared" si="4"/>
        <v>-981437.3899999999</v>
      </c>
      <c r="M15" s="32">
        <f t="shared" si="5"/>
        <v>-45.298623281709915</v>
      </c>
      <c r="N15" s="15">
        <v>145452</v>
      </c>
      <c r="O15" s="15">
        <v>130800</v>
      </c>
      <c r="P15" s="33">
        <f t="shared" si="6"/>
        <v>-14652</v>
      </c>
      <c r="Q15" s="32">
        <f t="shared" si="7"/>
        <v>-10.073426284959988</v>
      </c>
    </row>
    <row r="16" spans="1:17" ht="24" customHeight="1">
      <c r="A16" s="14" t="s">
        <v>22</v>
      </c>
      <c r="B16" s="15">
        <v>574041.08</v>
      </c>
      <c r="C16" s="15">
        <v>481770.1</v>
      </c>
      <c r="D16" s="32">
        <f t="shared" si="0"/>
        <v>-92270.97999999998</v>
      </c>
      <c r="E16" s="32">
        <f t="shared" si="1"/>
        <v>-16.073933245334985</v>
      </c>
      <c r="F16" s="15">
        <v>11075302.13</v>
      </c>
      <c r="G16" s="15">
        <v>13115884.72</v>
      </c>
      <c r="H16" s="33">
        <f t="shared" si="2"/>
        <v>2040582.5899999999</v>
      </c>
      <c r="I16" s="32">
        <f t="shared" si="3"/>
        <v>18.424622335788143</v>
      </c>
      <c r="J16" s="15">
        <v>6337593.19</v>
      </c>
      <c r="K16" s="15">
        <v>8103408.45</v>
      </c>
      <c r="L16" s="33">
        <f t="shared" si="4"/>
        <v>1765815.2599999998</v>
      </c>
      <c r="M16" s="32">
        <f t="shared" si="5"/>
        <v>27.862552976518828</v>
      </c>
      <c r="N16" s="15">
        <v>949730.59</v>
      </c>
      <c r="O16" s="15">
        <v>1232286.28</v>
      </c>
      <c r="P16" s="33">
        <f t="shared" si="6"/>
        <v>282555.69000000006</v>
      </c>
      <c r="Q16" s="32">
        <f t="shared" si="7"/>
        <v>29.75114132103506</v>
      </c>
    </row>
    <row r="17" spans="1:17" ht="24" customHeight="1">
      <c r="A17" s="14" t="s">
        <v>23</v>
      </c>
      <c r="B17" s="15">
        <v>2588715.3</v>
      </c>
      <c r="C17" s="15">
        <v>2585674.86</v>
      </c>
      <c r="D17" s="32">
        <f t="shared" si="0"/>
        <v>-3040.439999999944</v>
      </c>
      <c r="E17" s="32">
        <f t="shared" si="1"/>
        <v>-0.11744976359509075</v>
      </c>
      <c r="F17" s="15">
        <v>36500650.84</v>
      </c>
      <c r="G17" s="15">
        <v>31484511.93</v>
      </c>
      <c r="H17" s="33">
        <f t="shared" si="2"/>
        <v>-5016138.910000004</v>
      </c>
      <c r="I17" s="32">
        <f t="shared" si="3"/>
        <v>-13.742601281243354</v>
      </c>
      <c r="J17" s="15">
        <v>15011958.72</v>
      </c>
      <c r="K17" s="15">
        <v>16644540.43</v>
      </c>
      <c r="L17" s="33">
        <f t="shared" si="4"/>
        <v>1632581.709999999</v>
      </c>
      <c r="M17" s="32">
        <f t="shared" si="5"/>
        <v>10.875207828975425</v>
      </c>
      <c r="N17" s="15">
        <v>2339563.96</v>
      </c>
      <c r="O17" s="15">
        <v>3275714.51</v>
      </c>
      <c r="P17" s="33">
        <f t="shared" si="6"/>
        <v>936150.5499999998</v>
      </c>
      <c r="Q17" s="32">
        <f t="shared" si="7"/>
        <v>40.01389002419066</v>
      </c>
    </row>
    <row r="18" spans="1:17" ht="24" customHeight="1">
      <c r="A18" s="14" t="s">
        <v>24</v>
      </c>
      <c r="B18" s="15">
        <v>42382499.75</v>
      </c>
      <c r="C18" s="15">
        <v>48642534.82</v>
      </c>
      <c r="D18" s="32">
        <f t="shared" si="0"/>
        <v>6260035.07</v>
      </c>
      <c r="E18" s="32">
        <f t="shared" si="1"/>
        <v>14.7703299874378</v>
      </c>
      <c r="F18" s="15">
        <v>281133909.03</v>
      </c>
      <c r="G18" s="15">
        <v>309234203.2</v>
      </c>
      <c r="H18" s="33">
        <f t="shared" si="2"/>
        <v>28100294.170000017</v>
      </c>
      <c r="I18" s="32">
        <f t="shared" si="3"/>
        <v>9.995341460926872</v>
      </c>
      <c r="J18" s="15">
        <v>97402145.09</v>
      </c>
      <c r="K18" s="15">
        <v>116916375.14</v>
      </c>
      <c r="L18" s="33">
        <f t="shared" si="4"/>
        <v>19514230.049999997</v>
      </c>
      <c r="M18" s="32">
        <f t="shared" si="5"/>
        <v>20.03470255400306</v>
      </c>
      <c r="N18" s="15">
        <v>52048537.5</v>
      </c>
      <c r="O18" s="15">
        <v>57021226.12</v>
      </c>
      <c r="P18" s="33">
        <f t="shared" si="6"/>
        <v>4972688.619999997</v>
      </c>
      <c r="Q18" s="32">
        <f t="shared" si="7"/>
        <v>9.553944949942153</v>
      </c>
    </row>
    <row r="19" spans="1:17" ht="24" customHeight="1">
      <c r="A19" s="14" t="s">
        <v>25</v>
      </c>
      <c r="B19" s="15">
        <v>7342985.94</v>
      </c>
      <c r="C19" s="15">
        <v>10389970.1</v>
      </c>
      <c r="D19" s="32">
        <f t="shared" si="0"/>
        <v>3046984.159999999</v>
      </c>
      <c r="E19" s="32">
        <f t="shared" si="1"/>
        <v>41.49516538499595</v>
      </c>
      <c r="F19" s="15">
        <v>83099098.94</v>
      </c>
      <c r="G19" s="15">
        <v>92261483.97</v>
      </c>
      <c r="H19" s="33">
        <f t="shared" si="2"/>
        <v>9162385.030000001</v>
      </c>
      <c r="I19" s="32">
        <f t="shared" si="3"/>
        <v>11.025853645676127</v>
      </c>
      <c r="J19" s="15">
        <v>39137423.93</v>
      </c>
      <c r="K19" s="15">
        <v>42282507.13</v>
      </c>
      <c r="L19" s="33">
        <f t="shared" si="4"/>
        <v>3145083.200000003</v>
      </c>
      <c r="M19" s="32">
        <f t="shared" si="5"/>
        <v>8.035999522158644</v>
      </c>
      <c r="N19" s="15">
        <v>11972212.16</v>
      </c>
      <c r="O19" s="15">
        <v>7113428.66</v>
      </c>
      <c r="P19" s="33">
        <f t="shared" si="6"/>
        <v>-4858783.5</v>
      </c>
      <c r="Q19" s="32">
        <f t="shared" si="7"/>
        <v>-40.583840605778235</v>
      </c>
    </row>
    <row r="20" spans="1:17" ht="24" customHeight="1">
      <c r="A20" s="14" t="s">
        <v>26</v>
      </c>
      <c r="B20" s="15">
        <v>2476324</v>
      </c>
      <c r="C20" s="15">
        <v>2705785.7</v>
      </c>
      <c r="D20" s="32">
        <f t="shared" si="0"/>
        <v>229461.7000000002</v>
      </c>
      <c r="E20" s="32">
        <f t="shared" si="1"/>
        <v>9.266222836753196</v>
      </c>
      <c r="F20" s="15">
        <v>32033653.01</v>
      </c>
      <c r="G20" s="15">
        <v>33724234.05</v>
      </c>
      <c r="H20" s="33">
        <f t="shared" si="2"/>
        <v>1690581.0399999954</v>
      </c>
      <c r="I20" s="32">
        <f t="shared" si="3"/>
        <v>5.27751561606865</v>
      </c>
      <c r="J20" s="15">
        <v>12283394</v>
      </c>
      <c r="K20" s="15">
        <v>12397170</v>
      </c>
      <c r="L20" s="33">
        <f t="shared" si="4"/>
        <v>113776</v>
      </c>
      <c r="M20" s="32">
        <f t="shared" si="5"/>
        <v>0.9262586545705528</v>
      </c>
      <c r="N20" s="15">
        <v>8817933.34</v>
      </c>
      <c r="O20" s="15">
        <v>7636150.66</v>
      </c>
      <c r="P20" s="33">
        <f t="shared" si="6"/>
        <v>-1181782.6799999997</v>
      </c>
      <c r="Q20" s="32">
        <f t="shared" si="7"/>
        <v>-13.402036899498718</v>
      </c>
    </row>
    <row r="21" spans="1:17" ht="24" customHeight="1">
      <c r="A21" s="14" t="s">
        <v>27</v>
      </c>
      <c r="B21" s="15">
        <v>30361400</v>
      </c>
      <c r="C21" s="15">
        <v>46206678.37</v>
      </c>
      <c r="D21" s="32">
        <f t="shared" si="0"/>
        <v>15845278.369999997</v>
      </c>
      <c r="E21" s="32">
        <f t="shared" si="1"/>
        <v>52.18889237650437</v>
      </c>
      <c r="F21" s="15">
        <v>201916300</v>
      </c>
      <c r="G21" s="15">
        <v>302989662.81</v>
      </c>
      <c r="H21" s="33">
        <f t="shared" si="2"/>
        <v>101073362.81</v>
      </c>
      <c r="I21" s="32">
        <f t="shared" si="3"/>
        <v>50.05705968760323</v>
      </c>
      <c r="J21" s="15">
        <v>62905700</v>
      </c>
      <c r="K21" s="15">
        <v>100509011.29</v>
      </c>
      <c r="L21" s="33">
        <f t="shared" si="4"/>
        <v>37603311.29000001</v>
      </c>
      <c r="M21" s="32">
        <f t="shared" si="5"/>
        <v>59.77727183705134</v>
      </c>
      <c r="N21" s="15">
        <v>32497800</v>
      </c>
      <c r="O21" s="15">
        <v>47947953.35</v>
      </c>
      <c r="P21" s="33">
        <f t="shared" si="6"/>
        <v>15450153.350000001</v>
      </c>
      <c r="Q21" s="32">
        <f t="shared" si="7"/>
        <v>47.54215162257138</v>
      </c>
    </row>
    <row r="22" spans="1:17" ht="24" customHeight="1">
      <c r="A22" s="14" t="s">
        <v>28</v>
      </c>
      <c r="B22" s="15">
        <v>9165722.3</v>
      </c>
      <c r="C22" s="15">
        <v>7016608.04</v>
      </c>
      <c r="D22" s="32">
        <f t="shared" si="0"/>
        <v>-2149114.2600000007</v>
      </c>
      <c r="E22" s="32">
        <f t="shared" si="1"/>
        <v>-23.447298419678287</v>
      </c>
      <c r="F22" s="15">
        <v>61836179.41</v>
      </c>
      <c r="G22" s="15">
        <v>67673670.17</v>
      </c>
      <c r="H22" s="33">
        <f t="shared" si="2"/>
        <v>5837490.760000005</v>
      </c>
      <c r="I22" s="32">
        <f t="shared" si="3"/>
        <v>9.440251347508026</v>
      </c>
      <c r="J22" s="15">
        <v>22038147.63</v>
      </c>
      <c r="K22" s="15">
        <v>26420068.12</v>
      </c>
      <c r="L22" s="33">
        <f t="shared" si="4"/>
        <v>4381920.490000002</v>
      </c>
      <c r="M22" s="32">
        <f t="shared" si="5"/>
        <v>19.88334302668433</v>
      </c>
      <c r="N22" s="15">
        <v>8614316.77</v>
      </c>
      <c r="O22" s="15">
        <v>10321126.72</v>
      </c>
      <c r="P22" s="33">
        <f t="shared" si="6"/>
        <v>1706809.9500000011</v>
      </c>
      <c r="Q22" s="32">
        <f t="shared" si="7"/>
        <v>19.813642748129418</v>
      </c>
    </row>
    <row r="23" spans="1:17" ht="24" customHeight="1">
      <c r="A23" s="14" t="s">
        <v>29</v>
      </c>
      <c r="B23" s="15">
        <v>258.7</v>
      </c>
      <c r="C23" s="15">
        <v>10129.79</v>
      </c>
      <c r="D23" s="32">
        <f t="shared" si="0"/>
        <v>9871.09</v>
      </c>
      <c r="E23" s="32">
        <f t="shared" si="1"/>
        <v>3815.651333591032</v>
      </c>
      <c r="F23" s="15">
        <v>2392196.82</v>
      </c>
      <c r="G23" s="15">
        <v>8319257.61</v>
      </c>
      <c r="H23" s="33">
        <f t="shared" si="2"/>
        <v>5927060.790000001</v>
      </c>
      <c r="I23" s="32">
        <f t="shared" si="3"/>
        <v>247.76643545575826</v>
      </c>
      <c r="J23" s="15">
        <v>1400537.55</v>
      </c>
      <c r="K23" s="15">
        <v>5505143.03</v>
      </c>
      <c r="L23" s="33">
        <f t="shared" si="4"/>
        <v>4104605.4800000004</v>
      </c>
      <c r="M23" s="32">
        <f t="shared" si="5"/>
        <v>293.0735759280428</v>
      </c>
      <c r="N23" s="15">
        <v>1607118.3</v>
      </c>
      <c r="O23" s="15">
        <v>2419325.69</v>
      </c>
      <c r="P23" s="33">
        <f t="shared" si="6"/>
        <v>812207.3899999999</v>
      </c>
      <c r="Q23" s="32">
        <f t="shared" si="7"/>
        <v>50.53812093359897</v>
      </c>
    </row>
    <row r="24" spans="1:17" ht="24" customHeight="1">
      <c r="A24" s="14" t="s">
        <v>30</v>
      </c>
      <c r="B24" s="15">
        <v>5845893</v>
      </c>
      <c r="C24" s="15">
        <v>7754369</v>
      </c>
      <c r="D24" s="32">
        <f t="shared" si="0"/>
        <v>1908476</v>
      </c>
      <c r="E24" s="32">
        <f t="shared" si="1"/>
        <v>32.64644084316973</v>
      </c>
      <c r="F24" s="15">
        <v>71240522</v>
      </c>
      <c r="G24" s="15">
        <v>74969744.49</v>
      </c>
      <c r="H24" s="33">
        <f t="shared" si="2"/>
        <v>3729222.4899999946</v>
      </c>
      <c r="I24" s="32">
        <f t="shared" si="3"/>
        <v>5.234692819909426</v>
      </c>
      <c r="J24" s="15">
        <v>31050255</v>
      </c>
      <c r="K24" s="15">
        <v>30973036.9</v>
      </c>
      <c r="L24" s="33">
        <f t="shared" si="4"/>
        <v>-77218.10000000149</v>
      </c>
      <c r="M24" s="32">
        <f t="shared" si="5"/>
        <v>-0.24868749065024262</v>
      </c>
      <c r="N24" s="15">
        <v>15167840</v>
      </c>
      <c r="O24" s="15">
        <v>15939397.07</v>
      </c>
      <c r="P24" s="33">
        <f t="shared" si="6"/>
        <v>771557.0700000003</v>
      </c>
      <c r="Q24" s="32">
        <f t="shared" si="7"/>
        <v>5.086795944577476</v>
      </c>
    </row>
    <row r="25" spans="1:17" ht="24" customHeight="1">
      <c r="A25" s="14" t="s">
        <v>31</v>
      </c>
      <c r="B25" s="15">
        <v>293185.78</v>
      </c>
      <c r="C25" s="15">
        <v>331835</v>
      </c>
      <c r="D25" s="32">
        <f t="shared" si="0"/>
        <v>38649.21999999997</v>
      </c>
      <c r="E25" s="32">
        <f t="shared" si="1"/>
        <v>13.182501552428624</v>
      </c>
      <c r="F25" s="15">
        <v>10042878.45</v>
      </c>
      <c r="G25" s="15">
        <v>12372954.01</v>
      </c>
      <c r="H25" s="33">
        <f t="shared" si="2"/>
        <v>2330075.5600000005</v>
      </c>
      <c r="I25" s="32">
        <f t="shared" si="3"/>
        <v>23.201272141255487</v>
      </c>
      <c r="J25" s="15">
        <v>6369568.73</v>
      </c>
      <c r="K25" s="15">
        <v>7201388.35</v>
      </c>
      <c r="L25" s="33">
        <f t="shared" si="4"/>
        <v>831819.6199999992</v>
      </c>
      <c r="M25" s="32">
        <f t="shared" si="5"/>
        <v>13.059276934750951</v>
      </c>
      <c r="N25" s="15">
        <v>1615507.09</v>
      </c>
      <c r="O25" s="15">
        <v>3420749.87</v>
      </c>
      <c r="P25" s="33">
        <f t="shared" si="6"/>
        <v>1805242.78</v>
      </c>
      <c r="Q25" s="32">
        <f t="shared" si="7"/>
        <v>111.74465226271461</v>
      </c>
    </row>
    <row r="26" spans="1:17" ht="24" customHeight="1">
      <c r="A26" s="14" t="s">
        <v>32</v>
      </c>
      <c r="B26" s="15">
        <v>10598966.62</v>
      </c>
      <c r="C26" s="15">
        <v>10176954.44</v>
      </c>
      <c r="D26" s="32">
        <f t="shared" si="0"/>
        <v>-422012.1799999997</v>
      </c>
      <c r="E26" s="32">
        <f t="shared" si="1"/>
        <v>-3.9816351454836427</v>
      </c>
      <c r="F26" s="15">
        <v>179913137.42</v>
      </c>
      <c r="G26" s="15">
        <v>196067503.49</v>
      </c>
      <c r="H26" s="33">
        <f t="shared" si="2"/>
        <v>16154366.070000023</v>
      </c>
      <c r="I26" s="32">
        <f t="shared" si="3"/>
        <v>8.978980802434847</v>
      </c>
      <c r="J26" s="15">
        <v>61438036.66</v>
      </c>
      <c r="K26" s="15">
        <v>69540775.4</v>
      </c>
      <c r="L26" s="33">
        <f t="shared" si="4"/>
        <v>8102738.74000001</v>
      </c>
      <c r="M26" s="32">
        <f t="shared" si="5"/>
        <v>13.188472777606513</v>
      </c>
      <c r="N26" s="15">
        <v>22173078.33</v>
      </c>
      <c r="O26" s="15">
        <v>22058956.62</v>
      </c>
      <c r="P26" s="33">
        <f t="shared" si="6"/>
        <v>-114121.70999999717</v>
      </c>
      <c r="Q26" s="32">
        <f t="shared" si="7"/>
        <v>-0.5146859101002291</v>
      </c>
    </row>
    <row r="27" spans="1:17" ht="24" customHeight="1">
      <c r="A27" s="14" t="s">
        <v>33</v>
      </c>
      <c r="B27" s="15">
        <v>1166762.42</v>
      </c>
      <c r="C27" s="15">
        <v>1166762.42</v>
      </c>
      <c r="D27" s="32">
        <f t="shared" si="0"/>
        <v>0</v>
      </c>
      <c r="E27" s="32">
        <f t="shared" si="1"/>
        <v>0</v>
      </c>
      <c r="F27" s="15">
        <v>19995987.2</v>
      </c>
      <c r="G27" s="15">
        <v>23839187.2</v>
      </c>
      <c r="H27" s="33">
        <f t="shared" si="2"/>
        <v>3843200</v>
      </c>
      <c r="I27" s="32">
        <f t="shared" si="3"/>
        <v>19.219856271962406</v>
      </c>
      <c r="J27" s="15">
        <v>11352135.49</v>
      </c>
      <c r="K27" s="15">
        <v>10995335.49</v>
      </c>
      <c r="L27" s="33">
        <f t="shared" si="4"/>
        <v>-356800</v>
      </c>
      <c r="M27" s="32">
        <f t="shared" si="5"/>
        <v>-3.1430209788660655</v>
      </c>
      <c r="N27" s="15">
        <v>0</v>
      </c>
      <c r="O27" s="15">
        <v>0</v>
      </c>
      <c r="P27" s="33">
        <f t="shared" si="6"/>
        <v>0</v>
      </c>
      <c r="Q27" s="32" t="e">
        <f t="shared" si="7"/>
        <v>#DIV/0!</v>
      </c>
    </row>
    <row r="28" spans="1:17" ht="24" customHeight="1">
      <c r="A28" s="14" t="s">
        <v>34</v>
      </c>
      <c r="B28" s="15">
        <v>65932963.9</v>
      </c>
      <c r="C28" s="15">
        <v>93111334.61</v>
      </c>
      <c r="D28" s="32">
        <f t="shared" si="0"/>
        <v>27178370.71</v>
      </c>
      <c r="E28" s="32">
        <f t="shared" si="1"/>
        <v>41.22121788915969</v>
      </c>
      <c r="F28" s="15">
        <v>408966363.67</v>
      </c>
      <c r="G28" s="15">
        <v>517322091.29</v>
      </c>
      <c r="H28" s="33">
        <f t="shared" si="2"/>
        <v>108355727.62</v>
      </c>
      <c r="I28" s="32">
        <f t="shared" si="3"/>
        <v>26.495021900489</v>
      </c>
      <c r="J28" s="15">
        <v>128368358.22</v>
      </c>
      <c r="K28" s="15">
        <v>156955590.97</v>
      </c>
      <c r="L28" s="33">
        <f t="shared" si="4"/>
        <v>28587232.75</v>
      </c>
      <c r="M28" s="32">
        <f t="shared" si="5"/>
        <v>22.26968790938861</v>
      </c>
      <c r="N28" s="15">
        <v>8817933.34</v>
      </c>
      <c r="O28" s="15">
        <v>67333261.97</v>
      </c>
      <c r="P28" s="33">
        <f t="shared" si="6"/>
        <v>58515328.629999995</v>
      </c>
      <c r="Q28" s="32">
        <f t="shared" si="7"/>
        <v>663.5945904077338</v>
      </c>
    </row>
    <row r="29" spans="1:17" ht="24" customHeight="1">
      <c r="A29" s="14" t="s">
        <v>35</v>
      </c>
      <c r="B29" s="15">
        <v>6693330.35</v>
      </c>
      <c r="C29" s="15">
        <v>8490630.48</v>
      </c>
      <c r="D29" s="32">
        <f t="shared" si="0"/>
        <v>1797300.1300000008</v>
      </c>
      <c r="E29" s="32">
        <f t="shared" si="1"/>
        <v>26.852105544140684</v>
      </c>
      <c r="F29" s="15">
        <v>55023942.91</v>
      </c>
      <c r="G29" s="15">
        <v>57207557.46</v>
      </c>
      <c r="H29" s="33">
        <f t="shared" si="2"/>
        <v>2183614.5500000045</v>
      </c>
      <c r="I29" s="32">
        <f t="shared" si="3"/>
        <v>3.9684806913449244</v>
      </c>
      <c r="J29" s="15">
        <v>20949031.36</v>
      </c>
      <c r="K29" s="15">
        <v>20020770.79</v>
      </c>
      <c r="L29" s="33">
        <f t="shared" si="4"/>
        <v>-928260.5700000003</v>
      </c>
      <c r="M29" s="32">
        <f t="shared" si="5"/>
        <v>-4.431042915771359</v>
      </c>
      <c r="N29" s="15">
        <v>17914452.27</v>
      </c>
      <c r="O29" s="15">
        <v>12489543.12</v>
      </c>
      <c r="P29" s="33">
        <f t="shared" si="6"/>
        <v>-5424909.15</v>
      </c>
      <c r="Q29" s="32">
        <f t="shared" si="7"/>
        <v>-30.2823054159724</v>
      </c>
    </row>
    <row r="30" spans="1:17" ht="24" customHeight="1">
      <c r="A30" s="14" t="s">
        <v>36</v>
      </c>
      <c r="B30" s="15">
        <v>964074.2</v>
      </c>
      <c r="C30" s="15">
        <v>1648623.24</v>
      </c>
      <c r="D30" s="32">
        <f t="shared" si="0"/>
        <v>684549.04</v>
      </c>
      <c r="E30" s="32">
        <f t="shared" si="1"/>
        <v>71.00584581560216</v>
      </c>
      <c r="F30" s="15">
        <v>68960425.53</v>
      </c>
      <c r="G30" s="15">
        <v>79719630.57</v>
      </c>
      <c r="H30" s="33">
        <f t="shared" si="2"/>
        <v>10759205.039999992</v>
      </c>
      <c r="I30" s="32">
        <f t="shared" si="3"/>
        <v>15.601999200714605</v>
      </c>
      <c r="J30" s="15">
        <v>31814450.86</v>
      </c>
      <c r="K30" s="15">
        <v>38236207.92</v>
      </c>
      <c r="L30" s="33">
        <f t="shared" si="4"/>
        <v>6421757.060000002</v>
      </c>
      <c r="M30" s="32">
        <f t="shared" si="5"/>
        <v>20.185031916027867</v>
      </c>
      <c r="N30" s="15">
        <v>17293723.88</v>
      </c>
      <c r="O30" s="15">
        <v>14738323.55</v>
      </c>
      <c r="P30" s="33">
        <f t="shared" si="6"/>
        <v>-2555400.329999998</v>
      </c>
      <c r="Q30" s="32">
        <f t="shared" si="7"/>
        <v>-14.776460800066841</v>
      </c>
    </row>
    <row r="31" spans="1:17" ht="24" customHeight="1">
      <c r="A31" s="14" t="s">
        <v>37</v>
      </c>
      <c r="B31" s="15">
        <v>3779341.17</v>
      </c>
      <c r="C31" s="15">
        <v>4354436.43</v>
      </c>
      <c r="D31" s="32">
        <f t="shared" si="0"/>
        <v>575095.2599999998</v>
      </c>
      <c r="E31" s="32">
        <f t="shared" si="1"/>
        <v>15.216812511266342</v>
      </c>
      <c r="F31" s="15">
        <v>40412714.65</v>
      </c>
      <c r="G31" s="15">
        <v>44481851.13</v>
      </c>
      <c r="H31" s="33">
        <f t="shared" si="2"/>
        <v>4069136.480000004</v>
      </c>
      <c r="I31" s="32">
        <f t="shared" si="3"/>
        <v>10.068951109177727</v>
      </c>
      <c r="J31" s="15">
        <v>17795992.19</v>
      </c>
      <c r="K31" s="15">
        <v>18964585.29</v>
      </c>
      <c r="L31" s="33">
        <f t="shared" si="4"/>
        <v>1168593.0999999978</v>
      </c>
      <c r="M31" s="32">
        <f t="shared" si="5"/>
        <v>6.566608298786838</v>
      </c>
      <c r="N31" s="15">
        <v>4889798.3</v>
      </c>
      <c r="O31" s="15">
        <v>5883662.77</v>
      </c>
      <c r="P31" s="33">
        <f t="shared" si="6"/>
        <v>993864.4699999997</v>
      </c>
      <c r="Q31" s="32">
        <f t="shared" si="7"/>
        <v>20.325265154597474</v>
      </c>
    </row>
    <row r="32" spans="1:17" ht="24" customHeight="1">
      <c r="A32" s="14" t="s">
        <v>38</v>
      </c>
      <c r="B32" s="15">
        <v>1783552.78</v>
      </c>
      <c r="C32" s="15">
        <v>946483.5</v>
      </c>
      <c r="D32" s="32">
        <f t="shared" si="0"/>
        <v>-837069.28</v>
      </c>
      <c r="E32" s="32">
        <f t="shared" si="1"/>
        <v>-46.93268903429928</v>
      </c>
      <c r="F32" s="15">
        <v>15738149.78</v>
      </c>
      <c r="G32" s="15">
        <v>19211727.41</v>
      </c>
      <c r="H32" s="33">
        <f t="shared" si="2"/>
        <v>3473577.630000001</v>
      </c>
      <c r="I32" s="32">
        <f t="shared" si="3"/>
        <v>22.071067301788005</v>
      </c>
      <c r="J32" s="15">
        <v>8044770</v>
      </c>
      <c r="K32" s="15">
        <v>12080170.08</v>
      </c>
      <c r="L32" s="33">
        <f t="shared" si="4"/>
        <v>4035400.08</v>
      </c>
      <c r="M32" s="32">
        <f t="shared" si="5"/>
        <v>50.16178312120794</v>
      </c>
      <c r="N32" s="15">
        <v>5337705</v>
      </c>
      <c r="O32" s="15">
        <v>10284586.56</v>
      </c>
      <c r="P32" s="33">
        <f t="shared" si="6"/>
        <v>4946881.5600000005</v>
      </c>
      <c r="Q32" s="32">
        <f t="shared" si="7"/>
        <v>92.67806220088971</v>
      </c>
    </row>
    <row r="33" spans="1:17" ht="21" customHeight="1">
      <c r="A33" s="14" t="s">
        <v>39</v>
      </c>
      <c r="B33" s="15">
        <v>16726577.79</v>
      </c>
      <c r="C33" s="15">
        <v>17439726.38</v>
      </c>
      <c r="D33" s="32">
        <f t="shared" si="0"/>
        <v>713148.5899999999</v>
      </c>
      <c r="E33" s="32">
        <f t="shared" si="1"/>
        <v>4.263565440303972</v>
      </c>
      <c r="F33" s="15">
        <v>128305806.2</v>
      </c>
      <c r="G33" s="15">
        <v>131275589.69</v>
      </c>
      <c r="H33" s="33">
        <f t="shared" si="2"/>
        <v>2969783.4899999946</v>
      </c>
      <c r="I33" s="32">
        <f t="shared" si="3"/>
        <v>2.31461348317376</v>
      </c>
      <c r="J33" s="15">
        <v>52150499.61</v>
      </c>
      <c r="K33" s="15">
        <v>55664356.51</v>
      </c>
      <c r="L33" s="33">
        <f t="shared" si="4"/>
        <v>3513856.8999999985</v>
      </c>
      <c r="M33" s="32">
        <f t="shared" si="5"/>
        <v>6.737916081874328</v>
      </c>
      <c r="N33" s="15">
        <v>23683929.93</v>
      </c>
      <c r="O33" s="15">
        <v>23619355.39</v>
      </c>
      <c r="P33" s="33">
        <f t="shared" si="6"/>
        <v>-64574.539999999106</v>
      </c>
      <c r="Q33" s="32">
        <f t="shared" si="7"/>
        <v>-0.2726512879866433</v>
      </c>
    </row>
    <row r="34" spans="1:17" ht="24" customHeight="1" hidden="1">
      <c r="A34" s="18" t="s">
        <v>57</v>
      </c>
      <c r="B34" s="34">
        <f>SUM(B4:B33)</f>
        <v>635740424.1999998</v>
      </c>
      <c r="C34" s="34">
        <f>SUM(C4:C33)</f>
        <v>727086084.29</v>
      </c>
      <c r="D34" s="35">
        <f t="shared" si="0"/>
        <v>91345660.09000015</v>
      </c>
      <c r="E34" s="35">
        <f t="shared" si="1"/>
        <v>14.36838945784316</v>
      </c>
      <c r="F34" s="34">
        <f>SUM(F4:F33)</f>
        <v>4177316017.9100003</v>
      </c>
      <c r="G34" s="34">
        <f>SUM(G4:G33)</f>
        <v>4788810901.819999</v>
      </c>
      <c r="H34" s="34">
        <f t="shared" si="2"/>
        <v>611494883.9099984</v>
      </c>
      <c r="I34" s="35">
        <f t="shared" si="3"/>
        <v>14.63846358016127</v>
      </c>
      <c r="J34" s="34">
        <f>SUM(J4:J33)</f>
        <v>1407563066.2599998</v>
      </c>
      <c r="K34" s="34">
        <f>SUM(K4:K33)</f>
        <v>1679428116.34</v>
      </c>
      <c r="L34" s="34">
        <f t="shared" si="4"/>
        <v>271865050.08000016</v>
      </c>
      <c r="M34" s="35">
        <f t="shared" si="5"/>
        <v>19.31459105433662</v>
      </c>
      <c r="N34" s="34">
        <f>SUM(N4:N33)</f>
        <v>607182751.5799998</v>
      </c>
      <c r="O34" s="34">
        <f>SUM(O4:O33)</f>
        <v>692705859.4399999</v>
      </c>
      <c r="P34" s="34">
        <f t="shared" si="6"/>
        <v>85523107.86000013</v>
      </c>
      <c r="Q34" s="35">
        <f t="shared" si="7"/>
        <v>14.085233422302178</v>
      </c>
    </row>
  </sheetData>
  <sheetProtection/>
  <mergeCells count="6">
    <mergeCell ref="A1:Q1"/>
    <mergeCell ref="B2:E2"/>
    <mergeCell ref="F2:I2"/>
    <mergeCell ref="J2:M2"/>
    <mergeCell ref="N2:Q2"/>
    <mergeCell ref="A2:A3"/>
  </mergeCells>
  <printOptions/>
  <pageMargins left="0.47" right="0.43" top="1" bottom="1" header="0.5" footer="0.5"/>
  <pageSetup orientation="landscape" paperSize="9" scale="68"/>
</worksheet>
</file>

<file path=xl/worksheets/sheet4.xml><?xml version="1.0" encoding="utf-8"?>
<worksheet xmlns="http://schemas.openxmlformats.org/spreadsheetml/2006/main" xmlns:r="http://schemas.openxmlformats.org/officeDocument/2006/relationships">
  <dimension ref="A1:Q36"/>
  <sheetViews>
    <sheetView workbookViewId="0" topLeftCell="A1">
      <selection activeCell="D38" sqref="D38"/>
    </sheetView>
  </sheetViews>
  <sheetFormatPr defaultColWidth="9.00390625" defaultRowHeight="14.25"/>
  <cols>
    <col min="1" max="1" width="19.125" style="0" customWidth="1"/>
    <col min="2" max="2" width="12.375" style="0" customWidth="1"/>
    <col min="3" max="3" width="12.125" style="0" customWidth="1"/>
    <col min="4" max="4" width="10.375" style="0" bestFit="1" customWidth="1"/>
    <col min="5" max="5" width="7.125" style="0" customWidth="1"/>
    <col min="6" max="6" width="11.625" style="0" customWidth="1"/>
    <col min="7" max="7" width="12.00390625" style="0" customWidth="1"/>
    <col min="8" max="8" width="10.25390625" style="0" customWidth="1"/>
    <col min="9" max="9" width="7.125" style="0" customWidth="1"/>
    <col min="10" max="10" width="11.25390625" style="0" customWidth="1"/>
    <col min="11" max="11" width="12.00390625" style="0" customWidth="1"/>
    <col min="13" max="13" width="6.50390625" style="0" customWidth="1"/>
    <col min="14" max="14" width="11.375" style="0" customWidth="1"/>
    <col min="15" max="15" width="12.00390625" style="0" customWidth="1"/>
    <col min="16" max="16" width="10.375" style="0" customWidth="1"/>
    <col min="17" max="17" width="6.125" style="0" customWidth="1"/>
  </cols>
  <sheetData>
    <row r="1" spans="1:17" ht="24" customHeight="1">
      <c r="A1" s="1" t="s">
        <v>58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s="27" customFormat="1" ht="25.5" customHeight="1">
      <c r="A2" s="4" t="s">
        <v>59</v>
      </c>
      <c r="B2" s="3" t="s">
        <v>60</v>
      </c>
      <c r="C2" s="6"/>
      <c r="D2" s="6"/>
      <c r="E2" s="6"/>
      <c r="F2" s="4" t="s">
        <v>61</v>
      </c>
      <c r="G2" s="5"/>
      <c r="H2" s="5"/>
      <c r="I2" s="5"/>
      <c r="J2" s="4" t="s">
        <v>62</v>
      </c>
      <c r="K2" s="5"/>
      <c r="L2" s="5"/>
      <c r="M2" s="5"/>
      <c r="N2" s="4" t="s">
        <v>63</v>
      </c>
      <c r="O2" s="5"/>
      <c r="P2" s="5"/>
      <c r="Q2" s="5"/>
    </row>
    <row r="3" spans="1:17" s="27" customFormat="1" ht="21.75" customHeight="1">
      <c r="A3" s="5"/>
      <c r="B3" s="12" t="s">
        <v>6</v>
      </c>
      <c r="C3" s="12" t="s">
        <v>7</v>
      </c>
      <c r="D3" s="12" t="s">
        <v>8</v>
      </c>
      <c r="E3" s="12" t="s">
        <v>9</v>
      </c>
      <c r="F3" s="12" t="s">
        <v>6</v>
      </c>
      <c r="G3" s="12" t="s">
        <v>7</v>
      </c>
      <c r="H3" s="12" t="s">
        <v>8</v>
      </c>
      <c r="I3" s="12" t="s">
        <v>9</v>
      </c>
      <c r="J3" s="12" t="s">
        <v>6</v>
      </c>
      <c r="K3" s="12" t="s">
        <v>7</v>
      </c>
      <c r="L3" s="12" t="s">
        <v>8</v>
      </c>
      <c r="M3" s="12" t="s">
        <v>9</v>
      </c>
      <c r="N3" s="12" t="s">
        <v>6</v>
      </c>
      <c r="O3" s="12" t="s">
        <v>7</v>
      </c>
      <c r="P3" s="12" t="s">
        <v>8</v>
      </c>
      <c r="Q3" s="12" t="s">
        <v>9</v>
      </c>
    </row>
    <row r="4" spans="1:17" s="27" customFormat="1" ht="24.75" customHeight="1">
      <c r="A4" s="24" t="s">
        <v>10</v>
      </c>
      <c r="B4" s="15">
        <v>86641849.89</v>
      </c>
      <c r="C4" s="15">
        <v>98785144.62</v>
      </c>
      <c r="D4" s="17">
        <f aca="true" t="shared" si="0" ref="D4:D34">C4-B4</f>
        <v>12143294.730000004</v>
      </c>
      <c r="E4" s="17">
        <f aca="true" t="shared" si="1" ref="E4:E34">(C4-B4)*100/B4</f>
        <v>14.01550722360737</v>
      </c>
      <c r="F4" s="15">
        <v>57870428.15</v>
      </c>
      <c r="G4" s="15">
        <v>87116749.56</v>
      </c>
      <c r="H4" s="17">
        <f aca="true" t="shared" si="2" ref="H4:H34">G4-F4</f>
        <v>29246321.410000004</v>
      </c>
      <c r="I4" s="17">
        <f aca="true" t="shared" si="3" ref="I4:I34">(G4-F4)*100/F4</f>
        <v>50.53759293813002</v>
      </c>
      <c r="J4" s="15">
        <v>37223353.56</v>
      </c>
      <c r="K4" s="15">
        <v>43427214.98</v>
      </c>
      <c r="L4" s="17">
        <f aca="true" t="shared" si="4" ref="L4:L34">K4-J4</f>
        <v>6203861.419999994</v>
      </c>
      <c r="M4" s="17">
        <f aca="true" t="shared" si="5" ref="M4:M34">(K4-J4)*100/J4</f>
        <v>16.6665838154535</v>
      </c>
      <c r="N4" s="15">
        <v>84321458.5</v>
      </c>
      <c r="O4" s="15">
        <v>96638412.54</v>
      </c>
      <c r="P4" s="17">
        <f aca="true" t="shared" si="6" ref="P4:P34">O4-N4</f>
        <v>12316954.040000007</v>
      </c>
      <c r="Q4" s="17">
        <f aca="true" t="shared" si="7" ref="Q4:Q34">(O4-N4)*100/N4</f>
        <v>14.607140648545597</v>
      </c>
    </row>
    <row r="5" spans="1:17" s="27" customFormat="1" ht="24.75" customHeight="1">
      <c r="A5" s="24" t="s">
        <v>11</v>
      </c>
      <c r="B5" s="15">
        <v>30258360.95</v>
      </c>
      <c r="C5" s="15">
        <v>55147537.37</v>
      </c>
      <c r="D5" s="17">
        <f t="shared" si="0"/>
        <v>24889176.419999998</v>
      </c>
      <c r="E5" s="17">
        <f t="shared" si="1"/>
        <v>82.25553413526849</v>
      </c>
      <c r="F5" s="15">
        <v>34440066.8</v>
      </c>
      <c r="G5" s="15">
        <v>44346546.53</v>
      </c>
      <c r="H5" s="17">
        <f t="shared" si="2"/>
        <v>9906479.730000004</v>
      </c>
      <c r="I5" s="17">
        <f t="shared" si="3"/>
        <v>28.764403354757736</v>
      </c>
      <c r="J5" s="15">
        <v>14599993.62</v>
      </c>
      <c r="K5" s="15">
        <v>17996422.65</v>
      </c>
      <c r="L5" s="17">
        <f t="shared" si="4"/>
        <v>3396429.0299999993</v>
      </c>
      <c r="M5" s="17">
        <f t="shared" si="5"/>
        <v>23.263222699956216</v>
      </c>
      <c r="N5" s="15">
        <v>52881207.44</v>
      </c>
      <c r="O5" s="15">
        <v>65776314.62</v>
      </c>
      <c r="P5" s="17">
        <f t="shared" si="6"/>
        <v>12895107.18</v>
      </c>
      <c r="Q5" s="17">
        <f t="shared" si="7"/>
        <v>24.385046794990505</v>
      </c>
    </row>
    <row r="6" spans="1:17" s="27" customFormat="1" ht="24.75" customHeight="1">
      <c r="A6" s="24" t="s">
        <v>12</v>
      </c>
      <c r="B6" s="15">
        <v>4784051.4</v>
      </c>
      <c r="C6" s="15">
        <v>4531014.51</v>
      </c>
      <c r="D6" s="17">
        <f t="shared" si="0"/>
        <v>-253036.8900000006</v>
      </c>
      <c r="E6" s="17">
        <f t="shared" si="1"/>
        <v>-5.2891758228183035</v>
      </c>
      <c r="F6" s="15">
        <v>4888758.4</v>
      </c>
      <c r="G6" s="15">
        <v>3787472.45</v>
      </c>
      <c r="H6" s="17">
        <f t="shared" si="2"/>
        <v>-1101285.9500000002</v>
      </c>
      <c r="I6" s="17">
        <f t="shared" si="3"/>
        <v>-22.526904786295024</v>
      </c>
      <c r="J6" s="15">
        <v>2057149</v>
      </c>
      <c r="K6" s="15">
        <v>1637087.5</v>
      </c>
      <c r="L6" s="17">
        <f t="shared" si="4"/>
        <v>-420061.5</v>
      </c>
      <c r="M6" s="17">
        <f t="shared" si="5"/>
        <v>-20.419595274819667</v>
      </c>
      <c r="N6" s="15">
        <v>4713814.98</v>
      </c>
      <c r="O6" s="15">
        <v>4176029</v>
      </c>
      <c r="P6" s="17">
        <f t="shared" si="6"/>
        <v>-537785.9800000004</v>
      </c>
      <c r="Q6" s="17">
        <f t="shared" si="7"/>
        <v>-11.408720585804588</v>
      </c>
    </row>
    <row r="7" spans="1:17" s="27" customFormat="1" ht="24.75" customHeight="1">
      <c r="A7" s="24" t="s">
        <v>13</v>
      </c>
      <c r="B7" s="15">
        <v>30347227.51</v>
      </c>
      <c r="C7" s="15">
        <v>33494248.41</v>
      </c>
      <c r="D7" s="17">
        <f t="shared" si="0"/>
        <v>3147020.8999999985</v>
      </c>
      <c r="E7" s="17">
        <f t="shared" si="1"/>
        <v>10.370044179366943</v>
      </c>
      <c r="F7" s="15">
        <v>21501621.4</v>
      </c>
      <c r="G7" s="15">
        <v>23686550.4</v>
      </c>
      <c r="H7" s="17">
        <f t="shared" si="2"/>
        <v>2184929</v>
      </c>
      <c r="I7" s="17">
        <f t="shared" si="3"/>
        <v>10.161694131587677</v>
      </c>
      <c r="J7" s="15">
        <v>4234266.26</v>
      </c>
      <c r="K7" s="15">
        <v>4387303.5</v>
      </c>
      <c r="L7" s="17">
        <f t="shared" si="4"/>
        <v>153037.24000000022</v>
      </c>
      <c r="M7" s="17">
        <f t="shared" si="5"/>
        <v>3.614256416647739</v>
      </c>
      <c r="N7" s="15">
        <v>19746190.5</v>
      </c>
      <c r="O7" s="15">
        <v>25068718</v>
      </c>
      <c r="P7" s="17">
        <f t="shared" si="6"/>
        <v>5322527.5</v>
      </c>
      <c r="Q7" s="17">
        <f t="shared" si="7"/>
        <v>26.95470551648937</v>
      </c>
    </row>
    <row r="8" spans="1:17" s="27" customFormat="1" ht="24.75" customHeight="1">
      <c r="A8" s="24" t="s">
        <v>14</v>
      </c>
      <c r="B8" s="15">
        <v>2956734</v>
      </c>
      <c r="C8" s="15">
        <v>3332537</v>
      </c>
      <c r="D8" s="17">
        <f t="shared" si="0"/>
        <v>375803</v>
      </c>
      <c r="E8" s="17">
        <f t="shared" si="1"/>
        <v>12.710071315174108</v>
      </c>
      <c r="F8" s="15">
        <v>627619</v>
      </c>
      <c r="G8" s="15">
        <v>713553</v>
      </c>
      <c r="H8" s="17">
        <f t="shared" si="2"/>
        <v>85934</v>
      </c>
      <c r="I8" s="17">
        <f t="shared" si="3"/>
        <v>13.692064771780332</v>
      </c>
      <c r="J8" s="15">
        <v>1679371.2</v>
      </c>
      <c r="K8" s="15">
        <v>1513075.2</v>
      </c>
      <c r="L8" s="17">
        <f t="shared" si="4"/>
        <v>-166296</v>
      </c>
      <c r="M8" s="17">
        <f t="shared" si="5"/>
        <v>-9.902277709657044</v>
      </c>
      <c r="N8" s="15">
        <v>1561367.5</v>
      </c>
      <c r="O8" s="15">
        <v>1948722.37</v>
      </c>
      <c r="P8" s="17">
        <f t="shared" si="6"/>
        <v>387354.8700000001</v>
      </c>
      <c r="Q8" s="17">
        <f t="shared" si="7"/>
        <v>24.808693020701416</v>
      </c>
    </row>
    <row r="9" spans="1:17" s="27" customFormat="1" ht="24.75" customHeight="1">
      <c r="A9" s="24" t="s">
        <v>15</v>
      </c>
      <c r="B9" s="15">
        <v>26952585.01</v>
      </c>
      <c r="C9" s="15">
        <v>31065019.28</v>
      </c>
      <c r="D9" s="17">
        <f t="shared" si="0"/>
        <v>4112434.2699999996</v>
      </c>
      <c r="E9" s="17">
        <f t="shared" si="1"/>
        <v>15.258032832376545</v>
      </c>
      <c r="F9" s="15">
        <v>15130886.8</v>
      </c>
      <c r="G9" s="15">
        <v>16017271.9</v>
      </c>
      <c r="H9" s="17">
        <f t="shared" si="2"/>
        <v>886385.0999999996</v>
      </c>
      <c r="I9" s="17">
        <f t="shared" si="3"/>
        <v>5.858117318014696</v>
      </c>
      <c r="J9" s="15">
        <v>11752700.1</v>
      </c>
      <c r="K9" s="15">
        <v>11688101.01</v>
      </c>
      <c r="L9" s="17">
        <f t="shared" si="4"/>
        <v>-64599.08999999985</v>
      </c>
      <c r="M9" s="17">
        <f t="shared" si="5"/>
        <v>-0.549653181399565</v>
      </c>
      <c r="N9" s="15">
        <v>23737016</v>
      </c>
      <c r="O9" s="15">
        <v>31486460.5</v>
      </c>
      <c r="P9" s="17">
        <f t="shared" si="6"/>
        <v>7749444.5</v>
      </c>
      <c r="Q9" s="17">
        <f t="shared" si="7"/>
        <v>32.647087991178</v>
      </c>
    </row>
    <row r="10" spans="1:17" s="27" customFormat="1" ht="24.75" customHeight="1">
      <c r="A10" s="24" t="s">
        <v>16</v>
      </c>
      <c r="B10" s="15">
        <v>10520</v>
      </c>
      <c r="C10" s="15">
        <v>12923</v>
      </c>
      <c r="D10" s="17">
        <f t="shared" si="0"/>
        <v>2403</v>
      </c>
      <c r="E10" s="17">
        <f t="shared" si="1"/>
        <v>22.842205323193916</v>
      </c>
      <c r="F10" s="15">
        <v>413152</v>
      </c>
      <c r="G10" s="15">
        <v>421454</v>
      </c>
      <c r="H10" s="17">
        <f t="shared" si="2"/>
        <v>8302</v>
      </c>
      <c r="I10" s="17">
        <f t="shared" si="3"/>
        <v>2.009429943459066</v>
      </c>
      <c r="J10" s="15">
        <v>7179</v>
      </c>
      <c r="K10" s="15">
        <v>10970</v>
      </c>
      <c r="L10" s="17">
        <f t="shared" si="4"/>
        <v>3791</v>
      </c>
      <c r="M10" s="17">
        <f t="shared" si="5"/>
        <v>52.80679760412314</v>
      </c>
      <c r="N10" s="15">
        <v>575797</v>
      </c>
      <c r="O10" s="15">
        <v>707054</v>
      </c>
      <c r="P10" s="17">
        <f t="shared" si="6"/>
        <v>131257</v>
      </c>
      <c r="Q10" s="17">
        <f t="shared" si="7"/>
        <v>22.795707514974897</v>
      </c>
    </row>
    <row r="11" spans="1:17" s="27" customFormat="1" ht="24.75" customHeight="1">
      <c r="A11" s="24" t="s">
        <v>17</v>
      </c>
      <c r="B11" s="15">
        <v>3385606.9</v>
      </c>
      <c r="C11" s="15">
        <v>3136159</v>
      </c>
      <c r="D11" s="17">
        <f t="shared" si="0"/>
        <v>-249447.8999999999</v>
      </c>
      <c r="E11" s="17">
        <f t="shared" si="1"/>
        <v>-7.367893183346239</v>
      </c>
      <c r="F11" s="15">
        <v>5081661.76</v>
      </c>
      <c r="G11" s="15">
        <v>2770511.9</v>
      </c>
      <c r="H11" s="17">
        <f t="shared" si="2"/>
        <v>-2311149.86</v>
      </c>
      <c r="I11" s="17">
        <f t="shared" si="3"/>
        <v>-45.480198587636814</v>
      </c>
      <c r="J11" s="15">
        <v>904695.2</v>
      </c>
      <c r="K11" s="15">
        <v>879912.13</v>
      </c>
      <c r="L11" s="17">
        <f t="shared" si="4"/>
        <v>-24783.06999999995</v>
      </c>
      <c r="M11" s="17">
        <f t="shared" si="5"/>
        <v>-2.7393833856971885</v>
      </c>
      <c r="N11" s="15">
        <v>1139902.5</v>
      </c>
      <c r="O11" s="15">
        <v>3314580.3</v>
      </c>
      <c r="P11" s="17">
        <f t="shared" si="6"/>
        <v>2174677.8</v>
      </c>
      <c r="Q11" s="17">
        <f t="shared" si="7"/>
        <v>190.77752702533766</v>
      </c>
    </row>
    <row r="12" spans="1:17" s="27" customFormat="1" ht="24.75" customHeight="1">
      <c r="A12" s="24" t="s">
        <v>18</v>
      </c>
      <c r="B12" s="15">
        <v>2923674</v>
      </c>
      <c r="C12" s="15">
        <v>4507889</v>
      </c>
      <c r="D12" s="17">
        <f t="shared" si="0"/>
        <v>1584215</v>
      </c>
      <c r="E12" s="17">
        <f t="shared" si="1"/>
        <v>54.185760792755964</v>
      </c>
      <c r="F12" s="15">
        <v>664781</v>
      </c>
      <c r="G12" s="15">
        <v>644842</v>
      </c>
      <c r="H12" s="17">
        <f t="shared" si="2"/>
        <v>-19939</v>
      </c>
      <c r="I12" s="17">
        <f t="shared" si="3"/>
        <v>-2.9993336151303964</v>
      </c>
      <c r="J12" s="15">
        <v>1102887</v>
      </c>
      <c r="K12" s="15">
        <v>1460329</v>
      </c>
      <c r="L12" s="17">
        <f t="shared" si="4"/>
        <v>357442</v>
      </c>
      <c r="M12" s="17">
        <f t="shared" si="5"/>
        <v>32.409666629491504</v>
      </c>
      <c r="N12" s="15">
        <v>2163804.2</v>
      </c>
      <c r="O12" s="15">
        <v>2681376.9</v>
      </c>
      <c r="P12" s="17">
        <f t="shared" si="6"/>
        <v>517572.6999999997</v>
      </c>
      <c r="Q12" s="17">
        <f t="shared" si="7"/>
        <v>23.919571835566252</v>
      </c>
    </row>
    <row r="13" spans="1:17" s="27" customFormat="1" ht="24.75" customHeight="1">
      <c r="A13" s="24" t="s">
        <v>19</v>
      </c>
      <c r="B13" s="15">
        <v>525774.6</v>
      </c>
      <c r="C13" s="15">
        <v>851484.78</v>
      </c>
      <c r="D13" s="17">
        <f t="shared" si="0"/>
        <v>325710.18000000005</v>
      </c>
      <c r="E13" s="17">
        <f t="shared" si="1"/>
        <v>61.94863350188466</v>
      </c>
      <c r="F13" s="15">
        <v>0</v>
      </c>
      <c r="G13" s="15">
        <v>0</v>
      </c>
      <c r="H13" s="17">
        <f t="shared" si="2"/>
        <v>0</v>
      </c>
      <c r="I13" s="17" t="e">
        <f t="shared" si="3"/>
        <v>#DIV/0!</v>
      </c>
      <c r="J13" s="15">
        <v>0</v>
      </c>
      <c r="K13" s="15">
        <v>728</v>
      </c>
      <c r="L13" s="17">
        <f t="shared" si="4"/>
        <v>728</v>
      </c>
      <c r="M13" s="17" t="e">
        <f t="shared" si="5"/>
        <v>#DIV/0!</v>
      </c>
      <c r="N13" s="15">
        <v>0</v>
      </c>
      <c r="O13" s="15">
        <v>0</v>
      </c>
      <c r="P13" s="17">
        <f t="shared" si="6"/>
        <v>0</v>
      </c>
      <c r="Q13" s="17" t="e">
        <f t="shared" si="7"/>
        <v>#DIV/0!</v>
      </c>
    </row>
    <row r="14" spans="1:17" s="27" customFormat="1" ht="24.75" customHeight="1">
      <c r="A14" s="24" t="s">
        <v>50</v>
      </c>
      <c r="B14" s="15">
        <v>1882709.96</v>
      </c>
      <c r="C14" s="15">
        <v>1961242.8</v>
      </c>
      <c r="D14" s="17">
        <f t="shared" si="0"/>
        <v>78532.84000000008</v>
      </c>
      <c r="E14" s="17">
        <f t="shared" si="1"/>
        <v>4.171265976624466</v>
      </c>
      <c r="F14" s="15">
        <v>913756</v>
      </c>
      <c r="G14" s="15">
        <v>923108</v>
      </c>
      <c r="H14" s="17">
        <f t="shared" si="2"/>
        <v>9352</v>
      </c>
      <c r="I14" s="17">
        <f t="shared" si="3"/>
        <v>1.0234679717561361</v>
      </c>
      <c r="J14" s="15">
        <v>1526239.7</v>
      </c>
      <c r="K14" s="15">
        <v>1590986.2</v>
      </c>
      <c r="L14" s="17">
        <f t="shared" si="4"/>
        <v>64746.5</v>
      </c>
      <c r="M14" s="17">
        <f t="shared" si="5"/>
        <v>4.242223551123719</v>
      </c>
      <c r="N14" s="15">
        <v>984425</v>
      </c>
      <c r="O14" s="15">
        <v>1025696</v>
      </c>
      <c r="P14" s="17">
        <f t="shared" si="6"/>
        <v>41271</v>
      </c>
      <c r="Q14" s="17">
        <f t="shared" si="7"/>
        <v>4.192396576681819</v>
      </c>
    </row>
    <row r="15" spans="1:17" s="27" customFormat="1" ht="24.75" customHeight="1">
      <c r="A15" s="24" t="s">
        <v>21</v>
      </c>
      <c r="B15" s="15">
        <v>2338</v>
      </c>
      <c r="C15" s="15">
        <v>755.5</v>
      </c>
      <c r="D15" s="17">
        <f t="shared" si="0"/>
        <v>-1582.5</v>
      </c>
      <c r="E15" s="17">
        <f t="shared" si="1"/>
        <v>-67.68605645851154</v>
      </c>
      <c r="F15" s="15">
        <v>56019.68</v>
      </c>
      <c r="G15" s="15">
        <v>29066</v>
      </c>
      <c r="H15" s="17">
        <f t="shared" si="2"/>
        <v>-26953.68</v>
      </c>
      <c r="I15" s="17">
        <f t="shared" si="3"/>
        <v>-48.11466256144269</v>
      </c>
      <c r="J15" s="15">
        <v>83317.5</v>
      </c>
      <c r="K15" s="15">
        <v>64377</v>
      </c>
      <c r="L15" s="17">
        <f t="shared" si="4"/>
        <v>-18940.5</v>
      </c>
      <c r="M15" s="17">
        <f t="shared" si="5"/>
        <v>-22.732919254658384</v>
      </c>
      <c r="N15" s="15">
        <v>59228</v>
      </c>
      <c r="O15" s="15">
        <v>53000</v>
      </c>
      <c r="P15" s="17">
        <f t="shared" si="6"/>
        <v>-6228</v>
      </c>
      <c r="Q15" s="17">
        <f t="shared" si="7"/>
        <v>-10.515296819072061</v>
      </c>
    </row>
    <row r="16" spans="1:17" s="27" customFormat="1" ht="24.75" customHeight="1">
      <c r="A16" s="24" t="s">
        <v>22</v>
      </c>
      <c r="B16" s="15">
        <v>50315</v>
      </c>
      <c r="C16" s="15">
        <v>70925</v>
      </c>
      <c r="D16" s="17">
        <f t="shared" si="0"/>
        <v>20610</v>
      </c>
      <c r="E16" s="17">
        <f t="shared" si="1"/>
        <v>40.961939779389844</v>
      </c>
      <c r="F16" s="15">
        <v>714664</v>
      </c>
      <c r="G16" s="15">
        <v>774513.7</v>
      </c>
      <c r="H16" s="17">
        <f t="shared" si="2"/>
        <v>59849.69999999995</v>
      </c>
      <c r="I16" s="17">
        <f t="shared" si="3"/>
        <v>8.374522852697204</v>
      </c>
      <c r="J16" s="15">
        <v>25664</v>
      </c>
      <c r="K16" s="15">
        <v>4480</v>
      </c>
      <c r="L16" s="17">
        <f t="shared" si="4"/>
        <v>-21184</v>
      </c>
      <c r="M16" s="17">
        <f t="shared" si="5"/>
        <v>-82.54364089775561</v>
      </c>
      <c r="N16" s="15">
        <v>481411.8</v>
      </c>
      <c r="O16" s="15">
        <v>573376</v>
      </c>
      <c r="P16" s="17">
        <f t="shared" si="6"/>
        <v>91964.20000000001</v>
      </c>
      <c r="Q16" s="17">
        <f t="shared" si="7"/>
        <v>19.10302157113723</v>
      </c>
    </row>
    <row r="17" spans="1:17" s="27" customFormat="1" ht="24.75" customHeight="1">
      <c r="A17" s="24" t="s">
        <v>23</v>
      </c>
      <c r="B17" s="15">
        <v>1882709.96</v>
      </c>
      <c r="C17" s="15">
        <v>2170243.33</v>
      </c>
      <c r="D17" s="17">
        <f t="shared" si="0"/>
        <v>287533.3700000001</v>
      </c>
      <c r="E17" s="17">
        <f t="shared" si="1"/>
        <v>15.272313638793312</v>
      </c>
      <c r="F17" s="15">
        <v>913756</v>
      </c>
      <c r="G17" s="15">
        <v>1889230.12</v>
      </c>
      <c r="H17" s="17">
        <f t="shared" si="2"/>
        <v>975474.1200000001</v>
      </c>
      <c r="I17" s="17">
        <f t="shared" si="3"/>
        <v>106.75433266648866</v>
      </c>
      <c r="J17" s="15">
        <v>1526239.7</v>
      </c>
      <c r="K17" s="15">
        <v>538991</v>
      </c>
      <c r="L17" s="17">
        <f t="shared" si="4"/>
        <v>-987248.7</v>
      </c>
      <c r="M17" s="17">
        <f t="shared" si="5"/>
        <v>-64.68503603988286</v>
      </c>
      <c r="N17" s="15">
        <v>984425</v>
      </c>
      <c r="O17" s="15">
        <v>921658.57</v>
      </c>
      <c r="P17" s="17">
        <f t="shared" si="6"/>
        <v>-62766.43000000005</v>
      </c>
      <c r="Q17" s="17">
        <f t="shared" si="7"/>
        <v>-6.375948396271941</v>
      </c>
    </row>
    <row r="18" spans="1:17" s="27" customFormat="1" ht="24.75" customHeight="1">
      <c r="A18" s="24" t="s">
        <v>24</v>
      </c>
      <c r="B18" s="15">
        <v>27461782.75</v>
      </c>
      <c r="C18" s="15">
        <v>28734663.75</v>
      </c>
      <c r="D18" s="17">
        <f t="shared" si="0"/>
        <v>1272881</v>
      </c>
      <c r="E18" s="17">
        <f t="shared" si="1"/>
        <v>4.6350996640959155</v>
      </c>
      <c r="F18" s="15">
        <v>16417791.61</v>
      </c>
      <c r="G18" s="15">
        <v>19798511</v>
      </c>
      <c r="H18" s="17">
        <f t="shared" si="2"/>
        <v>3380719.3900000006</v>
      </c>
      <c r="I18" s="17">
        <f t="shared" si="3"/>
        <v>20.59180351601503</v>
      </c>
      <c r="J18" s="15">
        <v>10362503.47</v>
      </c>
      <c r="K18" s="15">
        <v>9632324.87</v>
      </c>
      <c r="L18" s="17">
        <f t="shared" si="4"/>
        <v>-730178.6000000015</v>
      </c>
      <c r="M18" s="17">
        <f t="shared" si="5"/>
        <v>-7.046353249616827</v>
      </c>
      <c r="N18" s="15">
        <v>23934204.57</v>
      </c>
      <c r="O18" s="15">
        <v>27375373.87</v>
      </c>
      <c r="P18" s="17">
        <f t="shared" si="6"/>
        <v>3441169.3000000007</v>
      </c>
      <c r="Q18" s="17">
        <f t="shared" si="7"/>
        <v>14.377621324058067</v>
      </c>
    </row>
    <row r="19" spans="1:17" s="27" customFormat="1" ht="24.75" customHeight="1">
      <c r="A19" s="24" t="s">
        <v>25</v>
      </c>
      <c r="B19" s="15">
        <v>2747695.62</v>
      </c>
      <c r="C19" s="15">
        <v>3404048.33</v>
      </c>
      <c r="D19" s="17">
        <f t="shared" si="0"/>
        <v>656352.71</v>
      </c>
      <c r="E19" s="17">
        <f t="shared" si="1"/>
        <v>23.88738786139638</v>
      </c>
      <c r="F19" s="15">
        <v>3092001.99</v>
      </c>
      <c r="G19" s="15">
        <v>3498272.7</v>
      </c>
      <c r="H19" s="17">
        <f t="shared" si="2"/>
        <v>406270.70999999996</v>
      </c>
      <c r="I19" s="17">
        <f t="shared" si="3"/>
        <v>13.13940648531083</v>
      </c>
      <c r="J19" s="15">
        <v>631182.62</v>
      </c>
      <c r="K19" s="15">
        <v>1188595.7</v>
      </c>
      <c r="L19" s="17">
        <f t="shared" si="4"/>
        <v>557413.08</v>
      </c>
      <c r="M19" s="17">
        <f t="shared" si="5"/>
        <v>88.31248870572513</v>
      </c>
      <c r="N19" s="15">
        <v>5485419.45</v>
      </c>
      <c r="O19" s="15">
        <v>6142637.71</v>
      </c>
      <c r="P19" s="17">
        <f t="shared" si="6"/>
        <v>657218.2599999998</v>
      </c>
      <c r="Q19" s="17">
        <f t="shared" si="7"/>
        <v>11.981185139816423</v>
      </c>
    </row>
    <row r="20" spans="1:17" s="27" customFormat="1" ht="24.75" customHeight="1">
      <c r="A20" s="24" t="s">
        <v>26</v>
      </c>
      <c r="B20" s="15">
        <v>1352184</v>
      </c>
      <c r="C20" s="15">
        <v>1767105</v>
      </c>
      <c r="D20" s="17">
        <f t="shared" si="0"/>
        <v>414921</v>
      </c>
      <c r="E20" s="17">
        <f t="shared" si="1"/>
        <v>30.685246978221898</v>
      </c>
      <c r="F20" s="15">
        <v>1420560</v>
      </c>
      <c r="G20" s="15">
        <v>2011950</v>
      </c>
      <c r="H20" s="17">
        <f t="shared" si="2"/>
        <v>591390</v>
      </c>
      <c r="I20" s="17">
        <f t="shared" si="3"/>
        <v>41.630765331981756</v>
      </c>
      <c r="J20" s="15">
        <v>464491.5</v>
      </c>
      <c r="K20" s="15">
        <v>518101.27</v>
      </c>
      <c r="L20" s="17">
        <f t="shared" si="4"/>
        <v>53609.77000000002</v>
      </c>
      <c r="M20" s="17">
        <f t="shared" si="5"/>
        <v>11.541604098245074</v>
      </c>
      <c r="N20" s="15">
        <v>1821389</v>
      </c>
      <c r="O20" s="15">
        <v>2141045</v>
      </c>
      <c r="P20" s="17">
        <f t="shared" si="6"/>
        <v>319656</v>
      </c>
      <c r="Q20" s="17">
        <f t="shared" si="7"/>
        <v>17.550122461484065</v>
      </c>
    </row>
    <row r="21" spans="1:17" s="27" customFormat="1" ht="24.75" customHeight="1">
      <c r="A21" s="24" t="s">
        <v>27</v>
      </c>
      <c r="B21" s="15">
        <v>15586800</v>
      </c>
      <c r="C21" s="15">
        <v>22274889.76</v>
      </c>
      <c r="D21" s="17">
        <f t="shared" si="0"/>
        <v>6688089.760000002</v>
      </c>
      <c r="E21" s="17">
        <f t="shared" si="1"/>
        <v>42.908677598994025</v>
      </c>
      <c r="F21" s="15">
        <v>6120000</v>
      </c>
      <c r="G21" s="15">
        <v>15633639</v>
      </c>
      <c r="H21" s="17">
        <f t="shared" si="2"/>
        <v>9513639</v>
      </c>
      <c r="I21" s="17">
        <f t="shared" si="3"/>
        <v>155.4516176470588</v>
      </c>
      <c r="J21" s="15">
        <v>6402700</v>
      </c>
      <c r="K21" s="15">
        <v>8539904</v>
      </c>
      <c r="L21" s="17">
        <f t="shared" si="4"/>
        <v>2137204</v>
      </c>
      <c r="M21" s="17">
        <f t="shared" si="5"/>
        <v>33.37973042622644</v>
      </c>
      <c r="N21" s="15">
        <v>18635800</v>
      </c>
      <c r="O21" s="15">
        <v>27180184.5</v>
      </c>
      <c r="P21" s="17">
        <f t="shared" si="6"/>
        <v>8544384.5</v>
      </c>
      <c r="Q21" s="17">
        <f t="shared" si="7"/>
        <v>45.84930349112997</v>
      </c>
    </row>
    <row r="22" spans="1:17" s="27" customFormat="1" ht="24.75" customHeight="1">
      <c r="A22" s="24" t="s">
        <v>28</v>
      </c>
      <c r="B22" s="15">
        <v>4972139.6</v>
      </c>
      <c r="C22" s="15">
        <v>4406320</v>
      </c>
      <c r="D22" s="17">
        <f t="shared" si="0"/>
        <v>-565819.5999999996</v>
      </c>
      <c r="E22" s="17">
        <f t="shared" si="1"/>
        <v>-11.379801162461321</v>
      </c>
      <c r="F22" s="15">
        <v>2447015.3</v>
      </c>
      <c r="G22" s="15">
        <v>2495749.8</v>
      </c>
      <c r="H22" s="17">
        <f t="shared" si="2"/>
        <v>48734.5</v>
      </c>
      <c r="I22" s="17">
        <f t="shared" si="3"/>
        <v>1.9915895090643694</v>
      </c>
      <c r="J22" s="15">
        <v>1154822.5</v>
      </c>
      <c r="K22" s="15">
        <v>1034644.2</v>
      </c>
      <c r="L22" s="17">
        <f t="shared" si="4"/>
        <v>-120178.30000000005</v>
      </c>
      <c r="M22" s="17">
        <f t="shared" si="5"/>
        <v>-10.406646908940555</v>
      </c>
      <c r="N22" s="15">
        <v>3760594.5</v>
      </c>
      <c r="O22" s="15">
        <v>4090084</v>
      </c>
      <c r="P22" s="17">
        <f t="shared" si="6"/>
        <v>329489.5</v>
      </c>
      <c r="Q22" s="17">
        <f t="shared" si="7"/>
        <v>8.761633300266753</v>
      </c>
    </row>
    <row r="23" spans="1:17" s="27" customFormat="1" ht="24.75" customHeight="1">
      <c r="A23" s="24" t="s">
        <v>29</v>
      </c>
      <c r="B23" s="15">
        <v>100</v>
      </c>
      <c r="C23" s="15">
        <v>10300</v>
      </c>
      <c r="D23" s="17">
        <f t="shared" si="0"/>
        <v>10200</v>
      </c>
      <c r="E23" s="17">
        <f t="shared" si="1"/>
        <v>10200</v>
      </c>
      <c r="F23" s="15">
        <v>27044</v>
      </c>
      <c r="G23" s="15">
        <v>56517</v>
      </c>
      <c r="H23" s="17">
        <f t="shared" si="2"/>
        <v>29473</v>
      </c>
      <c r="I23" s="17">
        <f t="shared" si="3"/>
        <v>108.9816595178228</v>
      </c>
      <c r="J23" s="15">
        <v>136</v>
      </c>
      <c r="K23" s="15">
        <v>4819</v>
      </c>
      <c r="L23" s="17">
        <f t="shared" si="4"/>
        <v>4683</v>
      </c>
      <c r="M23" s="17">
        <f t="shared" si="5"/>
        <v>3443.3823529411766</v>
      </c>
      <c r="N23" s="15">
        <v>23310</v>
      </c>
      <c r="O23" s="15">
        <v>291185</v>
      </c>
      <c r="P23" s="17">
        <f t="shared" si="6"/>
        <v>267875</v>
      </c>
      <c r="Q23" s="17">
        <f t="shared" si="7"/>
        <v>1149.1848991848992</v>
      </c>
    </row>
    <row r="24" spans="1:17" s="27" customFormat="1" ht="24.75" customHeight="1">
      <c r="A24" s="24" t="s">
        <v>30</v>
      </c>
      <c r="B24" s="15">
        <v>2826285</v>
      </c>
      <c r="C24" s="15">
        <v>3732868.88</v>
      </c>
      <c r="D24" s="17">
        <f t="shared" si="0"/>
        <v>906583.8799999999</v>
      </c>
      <c r="E24" s="17">
        <f t="shared" si="1"/>
        <v>32.076874059056316</v>
      </c>
      <c r="F24" s="15">
        <v>1917639</v>
      </c>
      <c r="G24" s="15">
        <v>3177601.29</v>
      </c>
      <c r="H24" s="17">
        <f t="shared" si="2"/>
        <v>1259962.29</v>
      </c>
      <c r="I24" s="17">
        <f t="shared" si="3"/>
        <v>65.70383111732708</v>
      </c>
      <c r="J24" s="15">
        <v>710042</v>
      </c>
      <c r="K24" s="15">
        <v>828368.9</v>
      </c>
      <c r="L24" s="17">
        <f t="shared" si="4"/>
        <v>118326.90000000002</v>
      </c>
      <c r="M24" s="17">
        <f t="shared" si="5"/>
        <v>16.664774759802945</v>
      </c>
      <c r="N24" s="15">
        <v>2159660</v>
      </c>
      <c r="O24" s="15">
        <v>2389235.5</v>
      </c>
      <c r="P24" s="17">
        <f t="shared" si="6"/>
        <v>229575.5</v>
      </c>
      <c r="Q24" s="17">
        <f t="shared" si="7"/>
        <v>10.630168637655927</v>
      </c>
    </row>
    <row r="25" spans="1:17" s="27" customFormat="1" ht="24.75" customHeight="1">
      <c r="A25" s="24" t="s">
        <v>31</v>
      </c>
      <c r="B25" s="15">
        <v>462544</v>
      </c>
      <c r="C25" s="15">
        <v>583694</v>
      </c>
      <c r="D25" s="17">
        <f t="shared" si="0"/>
        <v>121150</v>
      </c>
      <c r="E25" s="17">
        <f t="shared" si="1"/>
        <v>26.192102805354732</v>
      </c>
      <c r="F25" s="15">
        <v>268459.32</v>
      </c>
      <c r="G25" s="15">
        <v>448129</v>
      </c>
      <c r="H25" s="17">
        <f t="shared" si="2"/>
        <v>179669.68</v>
      </c>
      <c r="I25" s="17">
        <f t="shared" si="3"/>
        <v>66.92622182012529</v>
      </c>
      <c r="J25" s="15">
        <v>120900.9</v>
      </c>
      <c r="K25" s="15">
        <v>111274.5</v>
      </c>
      <c r="L25" s="17">
        <f t="shared" si="4"/>
        <v>-9626.399999999994</v>
      </c>
      <c r="M25" s="17">
        <f t="shared" si="5"/>
        <v>-7.962223606275879</v>
      </c>
      <c r="N25" s="15">
        <v>330154.15</v>
      </c>
      <c r="O25" s="15">
        <v>453611.5</v>
      </c>
      <c r="P25" s="17">
        <f t="shared" si="6"/>
        <v>123457.34999999998</v>
      </c>
      <c r="Q25" s="17">
        <f t="shared" si="7"/>
        <v>37.393850720943526</v>
      </c>
    </row>
    <row r="26" spans="1:17" s="27" customFormat="1" ht="24.75" customHeight="1">
      <c r="A26" s="24" t="s">
        <v>32</v>
      </c>
      <c r="B26" s="15">
        <v>11919579.02</v>
      </c>
      <c r="C26" s="15">
        <v>12594491.52</v>
      </c>
      <c r="D26" s="17">
        <f t="shared" si="0"/>
        <v>674912.5</v>
      </c>
      <c r="E26" s="17">
        <f t="shared" si="1"/>
        <v>5.662217590634338</v>
      </c>
      <c r="F26" s="15">
        <v>6950412.4</v>
      </c>
      <c r="G26" s="15">
        <v>8191233.45</v>
      </c>
      <c r="H26" s="17">
        <f t="shared" si="2"/>
        <v>1240821.0499999998</v>
      </c>
      <c r="I26" s="17">
        <f t="shared" si="3"/>
        <v>17.852480954943044</v>
      </c>
      <c r="J26" s="15">
        <v>5786175.5</v>
      </c>
      <c r="K26" s="15">
        <v>7087562</v>
      </c>
      <c r="L26" s="17">
        <f t="shared" si="4"/>
        <v>1301386.5</v>
      </c>
      <c r="M26" s="17">
        <f t="shared" si="5"/>
        <v>22.491307081853982</v>
      </c>
      <c r="N26" s="15">
        <v>10546352</v>
      </c>
      <c r="O26" s="15">
        <v>12036785</v>
      </c>
      <c r="P26" s="17">
        <f t="shared" si="6"/>
        <v>1490433</v>
      </c>
      <c r="Q26" s="17">
        <f t="shared" si="7"/>
        <v>14.132213679194473</v>
      </c>
    </row>
    <row r="27" spans="1:17" s="27" customFormat="1" ht="24.75" customHeight="1">
      <c r="A27" s="24" t="s">
        <v>33</v>
      </c>
      <c r="B27" s="15">
        <v>736211</v>
      </c>
      <c r="C27" s="15">
        <v>736211</v>
      </c>
      <c r="D27" s="17">
        <f t="shared" si="0"/>
        <v>0</v>
      </c>
      <c r="E27" s="17">
        <f t="shared" si="1"/>
        <v>0</v>
      </c>
      <c r="F27" s="15">
        <v>682357</v>
      </c>
      <c r="G27" s="15">
        <v>682357</v>
      </c>
      <c r="H27" s="17">
        <f t="shared" si="2"/>
        <v>0</v>
      </c>
      <c r="I27" s="17">
        <f t="shared" si="3"/>
        <v>0</v>
      </c>
      <c r="J27" s="15">
        <v>305770</v>
      </c>
      <c r="K27" s="15">
        <v>305770</v>
      </c>
      <c r="L27" s="17">
        <f t="shared" si="4"/>
        <v>0</v>
      </c>
      <c r="M27" s="17">
        <f t="shared" si="5"/>
        <v>0</v>
      </c>
      <c r="N27" s="15">
        <v>656024</v>
      </c>
      <c r="O27" s="15">
        <v>656024</v>
      </c>
      <c r="P27" s="17">
        <f t="shared" si="6"/>
        <v>0</v>
      </c>
      <c r="Q27" s="17">
        <f t="shared" si="7"/>
        <v>0</v>
      </c>
    </row>
    <row r="28" spans="1:17" s="27" customFormat="1" ht="24.75" customHeight="1">
      <c r="A28" s="24" t="s">
        <v>34</v>
      </c>
      <c r="B28" s="15">
        <v>31036255</v>
      </c>
      <c r="C28" s="15">
        <v>38354775.56</v>
      </c>
      <c r="D28" s="17">
        <f t="shared" si="0"/>
        <v>7318520.560000002</v>
      </c>
      <c r="E28" s="17">
        <f t="shared" si="1"/>
        <v>23.580553001642762</v>
      </c>
      <c r="F28" s="15">
        <v>14425553.1</v>
      </c>
      <c r="G28" s="15">
        <v>18275122.5</v>
      </c>
      <c r="H28" s="17">
        <f t="shared" si="2"/>
        <v>3849569.4000000004</v>
      </c>
      <c r="I28" s="17">
        <f t="shared" si="3"/>
        <v>26.685766384929813</v>
      </c>
      <c r="J28" s="15">
        <v>13664123.5</v>
      </c>
      <c r="K28" s="15">
        <v>14740535</v>
      </c>
      <c r="L28" s="17">
        <f t="shared" si="4"/>
        <v>1076411.5</v>
      </c>
      <c r="M28" s="17">
        <f t="shared" si="5"/>
        <v>7.877647622256927</v>
      </c>
      <c r="N28" s="15">
        <v>36052231.1</v>
      </c>
      <c r="O28" s="15">
        <v>48353823</v>
      </c>
      <c r="P28" s="17">
        <f t="shared" si="6"/>
        <v>12301591.899999999</v>
      </c>
      <c r="Q28" s="17">
        <f t="shared" si="7"/>
        <v>34.12158283873865</v>
      </c>
    </row>
    <row r="29" spans="1:17" s="27" customFormat="1" ht="24.75" customHeight="1">
      <c r="A29" s="24" t="s">
        <v>35</v>
      </c>
      <c r="B29" s="15">
        <v>3278818.46</v>
      </c>
      <c r="C29" s="15">
        <v>3932803.24</v>
      </c>
      <c r="D29" s="17">
        <f t="shared" si="0"/>
        <v>653984.7800000003</v>
      </c>
      <c r="E29" s="17">
        <f t="shared" si="1"/>
        <v>19.945745334128695</v>
      </c>
      <c r="F29" s="15">
        <v>1497934.5</v>
      </c>
      <c r="G29" s="15">
        <v>1676995.09</v>
      </c>
      <c r="H29" s="17">
        <f t="shared" si="2"/>
        <v>179060.59000000008</v>
      </c>
      <c r="I29" s="17">
        <f t="shared" si="3"/>
        <v>11.953833094838265</v>
      </c>
      <c r="J29" s="15">
        <v>1567751.85</v>
      </c>
      <c r="K29" s="15">
        <v>1990629.37</v>
      </c>
      <c r="L29" s="17">
        <f t="shared" si="4"/>
        <v>422877.52</v>
      </c>
      <c r="M29" s="17">
        <f t="shared" si="5"/>
        <v>26.973498388791565</v>
      </c>
      <c r="N29" s="15">
        <v>2720327</v>
      </c>
      <c r="O29" s="15">
        <v>3366663</v>
      </c>
      <c r="P29" s="17">
        <f t="shared" si="6"/>
        <v>646336</v>
      </c>
      <c r="Q29" s="17">
        <f t="shared" si="7"/>
        <v>23.75949656052379</v>
      </c>
    </row>
    <row r="30" spans="1:17" s="27" customFormat="1" ht="24.75" customHeight="1">
      <c r="A30" s="24" t="s">
        <v>36</v>
      </c>
      <c r="B30" s="15">
        <v>641957.8</v>
      </c>
      <c r="C30" s="15">
        <v>766064.2</v>
      </c>
      <c r="D30" s="17">
        <f t="shared" si="0"/>
        <v>124106.3999999999</v>
      </c>
      <c r="E30" s="17">
        <f t="shared" si="1"/>
        <v>19.332485717908543</v>
      </c>
      <c r="F30" s="15">
        <v>1062687</v>
      </c>
      <c r="G30" s="15">
        <v>2463295.04</v>
      </c>
      <c r="H30" s="17">
        <f t="shared" si="2"/>
        <v>1400608.04</v>
      </c>
      <c r="I30" s="17">
        <f t="shared" si="3"/>
        <v>131.7987365988292</v>
      </c>
      <c r="J30" s="15">
        <v>322206.65</v>
      </c>
      <c r="K30" s="15">
        <v>354454.5</v>
      </c>
      <c r="L30" s="17">
        <f t="shared" si="4"/>
        <v>32247.849999999977</v>
      </c>
      <c r="M30" s="17">
        <f t="shared" si="5"/>
        <v>10.008437131884142</v>
      </c>
      <c r="N30" s="15">
        <v>2032958</v>
      </c>
      <c r="O30" s="15">
        <v>2387824.46</v>
      </c>
      <c r="P30" s="17">
        <f t="shared" si="6"/>
        <v>354866.45999999996</v>
      </c>
      <c r="Q30" s="17">
        <f t="shared" si="7"/>
        <v>17.455670997630055</v>
      </c>
    </row>
    <row r="31" spans="1:17" s="27" customFormat="1" ht="24.75" customHeight="1">
      <c r="A31" s="24" t="s">
        <v>37</v>
      </c>
      <c r="B31" s="15">
        <v>2616755.21</v>
      </c>
      <c r="C31" s="15">
        <v>2566890.98</v>
      </c>
      <c r="D31" s="17">
        <f t="shared" si="0"/>
        <v>-49864.22999999998</v>
      </c>
      <c r="E31" s="17">
        <f t="shared" si="1"/>
        <v>-1.9055748818018015</v>
      </c>
      <c r="F31" s="15">
        <v>2556776.49</v>
      </c>
      <c r="G31" s="15">
        <v>2376522.82</v>
      </c>
      <c r="H31" s="17">
        <f t="shared" si="2"/>
        <v>-180253.6700000004</v>
      </c>
      <c r="I31" s="17">
        <f t="shared" si="3"/>
        <v>-7.050036274387065</v>
      </c>
      <c r="J31" s="15">
        <v>1310690.47</v>
      </c>
      <c r="K31" s="15">
        <v>1639987.58</v>
      </c>
      <c r="L31" s="17">
        <f t="shared" si="4"/>
        <v>329297.1100000001</v>
      </c>
      <c r="M31" s="17">
        <f t="shared" si="5"/>
        <v>25.123941734313526</v>
      </c>
      <c r="N31" s="15">
        <v>4325521.97</v>
      </c>
      <c r="O31" s="15">
        <v>4923579.5</v>
      </c>
      <c r="P31" s="17">
        <f t="shared" si="6"/>
        <v>598057.5300000003</v>
      </c>
      <c r="Q31" s="17">
        <f t="shared" si="7"/>
        <v>13.826251124092668</v>
      </c>
    </row>
    <row r="32" spans="1:17" s="27" customFormat="1" ht="24.75" customHeight="1">
      <c r="A32" s="24" t="s">
        <v>38</v>
      </c>
      <c r="B32" s="15">
        <v>291011</v>
      </c>
      <c r="C32" s="15">
        <v>211548.92</v>
      </c>
      <c r="D32" s="17">
        <f t="shared" si="0"/>
        <v>-79462.07999999999</v>
      </c>
      <c r="E32" s="17">
        <f t="shared" si="1"/>
        <v>-27.305524533436877</v>
      </c>
      <c r="F32" s="15">
        <v>1339038</v>
      </c>
      <c r="G32" s="15">
        <v>1308800.55</v>
      </c>
      <c r="H32" s="17">
        <f t="shared" si="2"/>
        <v>-30237.449999999953</v>
      </c>
      <c r="I32" s="17">
        <f t="shared" si="3"/>
        <v>-2.2581472669184857</v>
      </c>
      <c r="J32" s="15">
        <v>131693</v>
      </c>
      <c r="K32" s="15">
        <v>119592.96</v>
      </c>
      <c r="L32" s="17">
        <f t="shared" si="4"/>
        <v>-12100.039999999994</v>
      </c>
      <c r="M32" s="17">
        <f t="shared" si="5"/>
        <v>-9.188066184231502</v>
      </c>
      <c r="N32" s="15">
        <v>2903248</v>
      </c>
      <c r="O32" s="15">
        <v>2810699</v>
      </c>
      <c r="P32" s="17">
        <f t="shared" si="6"/>
        <v>-92549</v>
      </c>
      <c r="Q32" s="17">
        <f t="shared" si="7"/>
        <v>-3.1877745201236682</v>
      </c>
    </row>
    <row r="33" spans="1:17" s="27" customFormat="1" ht="19.5" customHeight="1">
      <c r="A33" s="24" t="s">
        <v>39</v>
      </c>
      <c r="B33" s="15">
        <v>10773414.25</v>
      </c>
      <c r="C33" s="15">
        <v>10306547</v>
      </c>
      <c r="D33" s="17">
        <f t="shared" si="0"/>
        <v>-466867.25</v>
      </c>
      <c r="E33" s="17">
        <f t="shared" si="1"/>
        <v>-4.333512470292321</v>
      </c>
      <c r="F33" s="15">
        <v>5676144.09</v>
      </c>
      <c r="G33" s="15">
        <v>5793089.75</v>
      </c>
      <c r="H33" s="17">
        <f t="shared" si="2"/>
        <v>116945.66000000015</v>
      </c>
      <c r="I33" s="17">
        <f t="shared" si="3"/>
        <v>2.0603011154355695</v>
      </c>
      <c r="J33" s="15">
        <v>3884087.07</v>
      </c>
      <c r="K33" s="15">
        <v>4304388.9</v>
      </c>
      <c r="L33" s="17">
        <f t="shared" si="4"/>
        <v>420301.83000000054</v>
      </c>
      <c r="M33" s="17">
        <f t="shared" si="5"/>
        <v>10.821122761287649</v>
      </c>
      <c r="N33" s="15">
        <v>12438753.47</v>
      </c>
      <c r="O33" s="15">
        <v>11942579.6</v>
      </c>
      <c r="P33" s="17">
        <f t="shared" si="6"/>
        <v>-496173.87000000104</v>
      </c>
      <c r="Q33" s="17">
        <f t="shared" si="7"/>
        <v>-3.988935637294217</v>
      </c>
    </row>
    <row r="34" spans="1:17" s="27" customFormat="1" ht="24.75" customHeight="1" hidden="1">
      <c r="A34" s="10" t="s">
        <v>64</v>
      </c>
      <c r="B34" s="27">
        <f aca="true" t="shared" si="8" ref="B34:G34">SUM(B4:B33)</f>
        <v>309307989.89</v>
      </c>
      <c r="C34" s="28">
        <f t="shared" si="8"/>
        <v>373450345.74</v>
      </c>
      <c r="D34" s="17">
        <f t="shared" si="0"/>
        <v>64142355.850000024</v>
      </c>
      <c r="E34" s="17">
        <f t="shared" si="1"/>
        <v>20.737374379760166</v>
      </c>
      <c r="F34" s="27">
        <f t="shared" si="8"/>
        <v>209118584.79000005</v>
      </c>
      <c r="G34" s="27">
        <f t="shared" si="8"/>
        <v>271008655.54999995</v>
      </c>
      <c r="H34" s="27">
        <f t="shared" si="2"/>
        <v>61890070.7599999</v>
      </c>
      <c r="I34" s="27">
        <f t="shared" si="3"/>
        <v>29.595681714349215</v>
      </c>
      <c r="J34" s="27">
        <f aca="true" t="shared" si="9" ref="J34:O34">SUM(J4:J33)</f>
        <v>123542332.87</v>
      </c>
      <c r="K34" s="27">
        <f t="shared" si="9"/>
        <v>137600930.92000002</v>
      </c>
      <c r="L34" s="27">
        <f t="shared" si="4"/>
        <v>14058598.050000012</v>
      </c>
      <c r="M34" s="27">
        <f t="shared" si="5"/>
        <v>11.379579552535619</v>
      </c>
      <c r="N34" s="27">
        <f t="shared" si="9"/>
        <v>321175995.63000005</v>
      </c>
      <c r="O34" s="27">
        <f t="shared" si="9"/>
        <v>390912733.44</v>
      </c>
      <c r="P34" s="27">
        <f t="shared" si="6"/>
        <v>69736737.80999994</v>
      </c>
      <c r="Q34" s="27">
        <f t="shared" si="7"/>
        <v>21.71293582299276</v>
      </c>
    </row>
    <row r="35" ht="14.25">
      <c r="C35" s="29"/>
    </row>
    <row r="36" ht="14.25">
      <c r="C36" s="29"/>
    </row>
  </sheetData>
  <sheetProtection/>
  <mergeCells count="6">
    <mergeCell ref="A1:Q1"/>
    <mergeCell ref="B2:E2"/>
    <mergeCell ref="F2:I2"/>
    <mergeCell ref="J2:M2"/>
    <mergeCell ref="N2:Q2"/>
    <mergeCell ref="A2:A3"/>
  </mergeCells>
  <printOptions/>
  <pageMargins left="0.59" right="0.55" top="1" bottom="1" header="0.5" footer="0.5"/>
  <pageSetup orientation="landscape" paperSize="9" scale="68"/>
</worksheet>
</file>

<file path=xl/worksheets/sheet5.xml><?xml version="1.0" encoding="utf-8"?>
<worksheet xmlns="http://schemas.openxmlformats.org/spreadsheetml/2006/main" xmlns:r="http://schemas.openxmlformats.org/officeDocument/2006/relationships">
  <dimension ref="A1:N34"/>
  <sheetViews>
    <sheetView workbookViewId="0" topLeftCell="A1">
      <selection activeCell="D4" sqref="D4:E33"/>
    </sheetView>
  </sheetViews>
  <sheetFormatPr defaultColWidth="9.00390625" defaultRowHeight="14.25"/>
  <cols>
    <col min="1" max="1" width="23.25390625" style="0" customWidth="1"/>
    <col min="2" max="2" width="14.75390625" style="0" customWidth="1"/>
    <col min="3" max="3" width="12.875" style="0" customWidth="1"/>
    <col min="5" max="5" width="10.375" style="0" bestFit="1" customWidth="1"/>
    <col min="6" max="6" width="11.75390625" style="0" customWidth="1"/>
    <col min="7" max="7" width="14.50390625" style="0" customWidth="1"/>
    <col min="8" max="8" width="9.625" style="0" bestFit="1" customWidth="1"/>
    <col min="9" max="9" width="10.375" style="0" bestFit="1" customWidth="1"/>
    <col min="10" max="10" width="0.12890625" style="0" customWidth="1"/>
    <col min="11" max="14" width="9.00390625" style="0" hidden="1" customWidth="1"/>
  </cols>
  <sheetData>
    <row r="1" spans="1:14" ht="21.75" customHeight="1">
      <c r="A1" s="1" t="s">
        <v>65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9" ht="18" customHeight="1">
      <c r="A2" s="21" t="s">
        <v>1</v>
      </c>
      <c r="B2" s="22" t="s">
        <v>66</v>
      </c>
      <c r="C2" s="22"/>
      <c r="D2" s="22"/>
      <c r="E2" s="22"/>
      <c r="F2" s="21" t="s">
        <v>67</v>
      </c>
      <c r="G2" s="21"/>
      <c r="H2" s="21"/>
      <c r="I2" s="21"/>
    </row>
    <row r="3" spans="1:9" ht="21" customHeight="1">
      <c r="A3" s="21"/>
      <c r="B3" s="23" t="s">
        <v>6</v>
      </c>
      <c r="C3" s="23" t="s">
        <v>7</v>
      </c>
      <c r="D3" s="23" t="s">
        <v>8</v>
      </c>
      <c r="E3" s="23" t="s">
        <v>9</v>
      </c>
      <c r="F3" s="23" t="s">
        <v>6</v>
      </c>
      <c r="G3" s="23" t="s">
        <v>7</v>
      </c>
      <c r="H3" s="23" t="s">
        <v>8</v>
      </c>
      <c r="I3" s="23" t="s">
        <v>9</v>
      </c>
    </row>
    <row r="4" spans="1:9" ht="14.25">
      <c r="A4" s="24" t="s">
        <v>10</v>
      </c>
      <c r="B4" s="25">
        <v>6951665.57</v>
      </c>
      <c r="C4" s="25">
        <v>10129552.99</v>
      </c>
      <c r="D4" s="26">
        <f aca="true" t="shared" si="0" ref="D4:D33">C4-B4</f>
        <v>3177887.42</v>
      </c>
      <c r="E4" s="26">
        <f aca="true" t="shared" si="1" ref="E4:E33">(C4-B4)*100/B4</f>
        <v>45.7140434619613</v>
      </c>
      <c r="F4" s="25">
        <v>141127459.6</v>
      </c>
      <c r="G4" s="25">
        <v>158771344.46</v>
      </c>
      <c r="H4" s="26">
        <f aca="true" t="shared" si="2" ref="H4:H33">G4-F4</f>
        <v>17643884.860000014</v>
      </c>
      <c r="I4" s="26">
        <f aca="true" t="shared" si="3" ref="I4:I33">(G4-F4)*100/F4</f>
        <v>12.50209201668363</v>
      </c>
    </row>
    <row r="5" spans="1:9" ht="14.25">
      <c r="A5" s="24" t="s">
        <v>11</v>
      </c>
      <c r="B5" s="25">
        <v>3490319.93</v>
      </c>
      <c r="C5" s="25">
        <v>3995891.88</v>
      </c>
      <c r="D5" s="26">
        <f t="shared" si="0"/>
        <v>505571.9499999997</v>
      </c>
      <c r="E5" s="26">
        <f t="shared" si="1"/>
        <v>14.48497444760027</v>
      </c>
      <c r="F5" s="25">
        <v>66675680.78</v>
      </c>
      <c r="G5" s="25">
        <v>93964739.12</v>
      </c>
      <c r="H5" s="26">
        <f t="shared" si="2"/>
        <v>27289058.340000004</v>
      </c>
      <c r="I5" s="26">
        <f t="shared" si="3"/>
        <v>40.9280535583007</v>
      </c>
    </row>
    <row r="6" spans="1:9" ht="14.25">
      <c r="A6" s="24" t="s">
        <v>12</v>
      </c>
      <c r="B6" s="25">
        <v>432765.35</v>
      </c>
      <c r="C6" s="25">
        <v>420576.04</v>
      </c>
      <c r="D6" s="26">
        <f t="shared" si="0"/>
        <v>-12189.309999999998</v>
      </c>
      <c r="E6" s="26">
        <f t="shared" si="1"/>
        <v>-2.8166095090561196</v>
      </c>
      <c r="F6" s="25">
        <v>3689165.05</v>
      </c>
      <c r="G6" s="25">
        <v>2957591.63</v>
      </c>
      <c r="H6" s="26">
        <f t="shared" si="2"/>
        <v>-731573.4199999999</v>
      </c>
      <c r="I6" s="26">
        <f t="shared" si="3"/>
        <v>-19.830325021646836</v>
      </c>
    </row>
    <row r="7" spans="1:9" ht="14.25">
      <c r="A7" s="24" t="s">
        <v>13</v>
      </c>
      <c r="B7" s="25">
        <v>578172.17</v>
      </c>
      <c r="C7" s="25">
        <v>457358.94</v>
      </c>
      <c r="D7" s="26">
        <f t="shared" si="0"/>
        <v>-120813.23000000004</v>
      </c>
      <c r="E7" s="26">
        <f t="shared" si="1"/>
        <v>-20.89571865764484</v>
      </c>
      <c r="F7" s="25">
        <v>16628499.73</v>
      </c>
      <c r="G7" s="25">
        <v>20020205.69</v>
      </c>
      <c r="H7" s="26">
        <f t="shared" si="2"/>
        <v>3391705.960000001</v>
      </c>
      <c r="I7" s="26">
        <f t="shared" si="3"/>
        <v>20.396945094697376</v>
      </c>
    </row>
    <row r="8" spans="1:9" ht="14.25">
      <c r="A8" s="24" t="s">
        <v>14</v>
      </c>
      <c r="B8" s="25">
        <v>142591.9</v>
      </c>
      <c r="C8" s="25">
        <v>272241.9</v>
      </c>
      <c r="D8" s="26">
        <f t="shared" si="0"/>
        <v>129650.00000000003</v>
      </c>
      <c r="E8" s="26">
        <f t="shared" si="1"/>
        <v>90.92381825335103</v>
      </c>
      <c r="F8" s="25">
        <v>950470.7</v>
      </c>
      <c r="G8" s="25">
        <v>1126222.88</v>
      </c>
      <c r="H8" s="26">
        <f t="shared" si="2"/>
        <v>175752.17999999993</v>
      </c>
      <c r="I8" s="26">
        <f t="shared" si="3"/>
        <v>18.49106763627747</v>
      </c>
    </row>
    <row r="9" spans="1:9" ht="14.25">
      <c r="A9" s="24" t="s">
        <v>15</v>
      </c>
      <c r="B9" s="25">
        <v>2315801.62</v>
      </c>
      <c r="C9" s="25">
        <v>1552338.07</v>
      </c>
      <c r="D9" s="26">
        <f t="shared" si="0"/>
        <v>-763463.55</v>
      </c>
      <c r="E9" s="26">
        <f t="shared" si="1"/>
        <v>-32.96757128963404</v>
      </c>
      <c r="F9" s="25">
        <v>20931157.63</v>
      </c>
      <c r="G9" s="25">
        <v>21613904.78</v>
      </c>
      <c r="H9" s="26">
        <f t="shared" si="2"/>
        <v>682747.1500000022</v>
      </c>
      <c r="I9" s="26">
        <f t="shared" si="3"/>
        <v>3.2618699933798276</v>
      </c>
    </row>
    <row r="10" spans="1:9" ht="14.25">
      <c r="A10" s="24" t="s">
        <v>16</v>
      </c>
      <c r="B10" s="25">
        <v>257.2</v>
      </c>
      <c r="C10" s="25">
        <v>7.2</v>
      </c>
      <c r="D10" s="26">
        <f t="shared" si="0"/>
        <v>-250</v>
      </c>
      <c r="E10" s="26">
        <f t="shared" si="1"/>
        <v>-97.20062208398134</v>
      </c>
      <c r="F10" s="25">
        <v>164.7</v>
      </c>
      <c r="G10" s="25">
        <v>475.64</v>
      </c>
      <c r="H10" s="26">
        <f t="shared" si="2"/>
        <v>310.94</v>
      </c>
      <c r="I10" s="26">
        <f t="shared" si="3"/>
        <v>188.7917425622344</v>
      </c>
    </row>
    <row r="11" spans="1:9" ht="14.25">
      <c r="A11" s="24" t="s">
        <v>17</v>
      </c>
      <c r="B11" s="25">
        <v>147667.5</v>
      </c>
      <c r="C11" s="25">
        <v>453309.52</v>
      </c>
      <c r="D11" s="26">
        <f t="shared" si="0"/>
        <v>305642.02</v>
      </c>
      <c r="E11" s="26">
        <f t="shared" si="1"/>
        <v>206.97988386070057</v>
      </c>
      <c r="F11" s="25">
        <v>1821248.58</v>
      </c>
      <c r="G11" s="25">
        <v>2809245.03</v>
      </c>
      <c r="H11" s="26">
        <f t="shared" si="2"/>
        <v>987996.4499999997</v>
      </c>
      <c r="I11" s="26">
        <f t="shared" si="3"/>
        <v>54.2483031064326</v>
      </c>
    </row>
    <row r="12" spans="1:9" ht="22.5" customHeight="1">
      <c r="A12" s="24" t="s">
        <v>49</v>
      </c>
      <c r="B12" s="25">
        <v>298921</v>
      </c>
      <c r="C12" s="25">
        <v>0</v>
      </c>
      <c r="D12" s="26">
        <f t="shared" si="0"/>
        <v>-298921</v>
      </c>
      <c r="E12" s="26">
        <f t="shared" si="1"/>
        <v>-100</v>
      </c>
      <c r="F12" s="25">
        <v>88781.8</v>
      </c>
      <c r="G12" s="25">
        <v>4222228.16</v>
      </c>
      <c r="H12" s="26">
        <f t="shared" si="2"/>
        <v>4133446.3600000003</v>
      </c>
      <c r="I12" s="26">
        <f t="shared" si="3"/>
        <v>4655.736153130484</v>
      </c>
    </row>
    <row r="13" spans="1:9" ht="14.25">
      <c r="A13" s="24" t="s">
        <v>19</v>
      </c>
      <c r="B13" s="25">
        <v>827722.58</v>
      </c>
      <c r="C13" s="25">
        <v>3633873.02</v>
      </c>
      <c r="D13" s="26">
        <f t="shared" si="0"/>
        <v>2806150.44</v>
      </c>
      <c r="E13" s="26">
        <f t="shared" si="1"/>
        <v>339.0206462653224</v>
      </c>
      <c r="F13" s="25">
        <v>0</v>
      </c>
      <c r="G13" s="25">
        <v>0</v>
      </c>
      <c r="H13" s="26">
        <f t="shared" si="2"/>
        <v>0</v>
      </c>
      <c r="I13" s="26" t="e">
        <f t="shared" si="3"/>
        <v>#DIV/0!</v>
      </c>
    </row>
    <row r="14" spans="1:9" ht="22.5" customHeight="1">
      <c r="A14" s="24" t="s">
        <v>50</v>
      </c>
      <c r="B14" s="25">
        <v>1000000</v>
      </c>
      <c r="C14" s="25">
        <v>100000</v>
      </c>
      <c r="D14" s="26">
        <f t="shared" si="0"/>
        <v>-900000</v>
      </c>
      <c r="E14" s="26">
        <f t="shared" si="1"/>
        <v>-90</v>
      </c>
      <c r="F14" s="25">
        <v>1500000</v>
      </c>
      <c r="G14" s="25">
        <v>50000</v>
      </c>
      <c r="H14" s="26">
        <f t="shared" si="2"/>
        <v>-1450000</v>
      </c>
      <c r="I14" s="26">
        <f t="shared" si="3"/>
        <v>-96.66666666666667</v>
      </c>
    </row>
    <row r="15" spans="1:9" ht="22.5" customHeight="1">
      <c r="A15" s="24" t="s">
        <v>21</v>
      </c>
      <c r="B15" s="25">
        <v>51020</v>
      </c>
      <c r="C15" s="25">
        <v>6188.98</v>
      </c>
      <c r="D15" s="26">
        <f t="shared" si="0"/>
        <v>-44831.020000000004</v>
      </c>
      <c r="E15" s="26">
        <f t="shared" si="1"/>
        <v>-87.86950215601725</v>
      </c>
      <c r="F15" s="25">
        <v>116515</v>
      </c>
      <c r="G15" s="25">
        <v>8766</v>
      </c>
      <c r="H15" s="26">
        <f t="shared" si="2"/>
        <v>-107749</v>
      </c>
      <c r="I15" s="26">
        <f t="shared" si="3"/>
        <v>-92.47650517100803</v>
      </c>
    </row>
    <row r="16" spans="1:9" ht="14.25">
      <c r="A16" s="24" t="s">
        <v>22</v>
      </c>
      <c r="B16" s="25">
        <v>0</v>
      </c>
      <c r="C16" s="25">
        <v>5523</v>
      </c>
      <c r="D16" s="26">
        <f t="shared" si="0"/>
        <v>5523</v>
      </c>
      <c r="E16" s="26" t="e">
        <f t="shared" si="1"/>
        <v>#DIV/0!</v>
      </c>
      <c r="F16" s="25">
        <v>4299.5</v>
      </c>
      <c r="G16" s="25">
        <v>18717.1</v>
      </c>
      <c r="H16" s="26">
        <f t="shared" si="2"/>
        <v>14417.599999999999</v>
      </c>
      <c r="I16" s="26">
        <f t="shared" si="3"/>
        <v>335.3320153506221</v>
      </c>
    </row>
    <row r="17" spans="1:9" ht="14.25">
      <c r="A17" s="24" t="s">
        <v>23</v>
      </c>
      <c r="B17" s="25">
        <v>1000000</v>
      </c>
      <c r="C17" s="25">
        <v>132706.43</v>
      </c>
      <c r="D17" s="26">
        <f t="shared" si="0"/>
        <v>-867293.5700000001</v>
      </c>
      <c r="E17" s="26">
        <f t="shared" si="1"/>
        <v>-86.729357</v>
      </c>
      <c r="F17" s="25">
        <v>1500000</v>
      </c>
      <c r="G17" s="25">
        <v>1798683.78</v>
      </c>
      <c r="H17" s="26">
        <f t="shared" si="2"/>
        <v>298683.78</v>
      </c>
      <c r="I17" s="26">
        <f t="shared" si="3"/>
        <v>19.912252000000002</v>
      </c>
    </row>
    <row r="18" spans="1:9" ht="14.25">
      <c r="A18" s="24" t="s">
        <v>24</v>
      </c>
      <c r="B18" s="25">
        <v>1481528.1</v>
      </c>
      <c r="C18" s="25">
        <v>1035438.26</v>
      </c>
      <c r="D18" s="26">
        <f t="shared" si="0"/>
        <v>-446089.8400000001</v>
      </c>
      <c r="E18" s="26">
        <f t="shared" si="1"/>
        <v>-30.110116709902435</v>
      </c>
      <c r="F18" s="25">
        <v>23225657.07</v>
      </c>
      <c r="G18" s="25">
        <v>25082246.51</v>
      </c>
      <c r="H18" s="26">
        <f t="shared" si="2"/>
        <v>1856589.4400000013</v>
      </c>
      <c r="I18" s="26">
        <f t="shared" si="3"/>
        <v>7.993700390927201</v>
      </c>
    </row>
    <row r="19" spans="1:9" ht="14.25">
      <c r="A19" s="24" t="s">
        <v>25</v>
      </c>
      <c r="B19" s="25">
        <v>296804.74</v>
      </c>
      <c r="C19" s="25">
        <v>43602.76</v>
      </c>
      <c r="D19" s="26">
        <f t="shared" si="0"/>
        <v>-253201.97999999998</v>
      </c>
      <c r="E19" s="26">
        <f t="shared" si="1"/>
        <v>-85.30927774266678</v>
      </c>
      <c r="F19" s="25">
        <v>5170911.84</v>
      </c>
      <c r="G19" s="25">
        <v>4825816.24</v>
      </c>
      <c r="H19" s="26">
        <f t="shared" si="2"/>
        <v>-345095.5999999996</v>
      </c>
      <c r="I19" s="26">
        <f t="shared" si="3"/>
        <v>-6.673786184681881</v>
      </c>
    </row>
    <row r="20" spans="1:9" ht="14.25">
      <c r="A20" s="24" t="s">
        <v>26</v>
      </c>
      <c r="B20" s="25">
        <v>40000</v>
      </c>
      <c r="C20" s="25">
        <v>42605.7</v>
      </c>
      <c r="D20" s="26">
        <f t="shared" si="0"/>
        <v>2605.699999999997</v>
      </c>
      <c r="E20" s="26">
        <f t="shared" si="1"/>
        <v>6.5142499999999925</v>
      </c>
      <c r="F20" s="25">
        <v>0</v>
      </c>
      <c r="G20" s="25">
        <v>0</v>
      </c>
      <c r="H20" s="26">
        <f t="shared" si="2"/>
        <v>0</v>
      </c>
      <c r="I20" s="26" t="e">
        <f t="shared" si="3"/>
        <v>#DIV/0!</v>
      </c>
    </row>
    <row r="21" spans="1:9" ht="14.25">
      <c r="A21" s="24" t="s">
        <v>27</v>
      </c>
      <c r="B21" s="25">
        <v>2520700</v>
      </c>
      <c r="C21" s="25">
        <v>3755104.92</v>
      </c>
      <c r="D21" s="26">
        <f t="shared" si="0"/>
        <v>1234404.92</v>
      </c>
      <c r="E21" s="26">
        <f t="shared" si="1"/>
        <v>48.97071924465426</v>
      </c>
      <c r="F21" s="25">
        <v>13845800</v>
      </c>
      <c r="G21" s="25">
        <v>22654001.09</v>
      </c>
      <c r="H21" s="26">
        <f t="shared" si="2"/>
        <v>8808201.09</v>
      </c>
      <c r="I21" s="26">
        <f t="shared" si="3"/>
        <v>63.61641140273585</v>
      </c>
    </row>
    <row r="22" spans="1:9" ht="14.25">
      <c r="A22" s="24" t="s">
        <v>28</v>
      </c>
      <c r="B22" s="25">
        <v>200266.14</v>
      </c>
      <c r="C22" s="25">
        <v>554406.13</v>
      </c>
      <c r="D22" s="26">
        <f t="shared" si="0"/>
        <v>354139.99</v>
      </c>
      <c r="E22" s="26">
        <f t="shared" si="1"/>
        <v>176.8346810898737</v>
      </c>
      <c r="F22" s="25">
        <v>2121788.55</v>
      </c>
      <c r="G22" s="25">
        <v>3184446.25</v>
      </c>
      <c r="H22" s="26">
        <f t="shared" si="2"/>
        <v>1062657.7000000002</v>
      </c>
      <c r="I22" s="26">
        <f t="shared" si="3"/>
        <v>50.08311030804649</v>
      </c>
    </row>
    <row r="23" spans="1:9" ht="14.25">
      <c r="A23" s="24" t="s">
        <v>29</v>
      </c>
      <c r="B23" s="25">
        <v>0</v>
      </c>
      <c r="C23" s="25">
        <v>1.2</v>
      </c>
      <c r="D23" s="26">
        <f t="shared" si="0"/>
        <v>1.2</v>
      </c>
      <c r="E23" s="26" t="e">
        <f t="shared" si="1"/>
        <v>#DIV/0!</v>
      </c>
      <c r="F23" s="25">
        <v>258.7</v>
      </c>
      <c r="G23" s="25">
        <v>3023.5</v>
      </c>
      <c r="H23" s="26">
        <f t="shared" si="2"/>
        <v>2764.8</v>
      </c>
      <c r="I23" s="26">
        <f t="shared" si="3"/>
        <v>1068.7282566679553</v>
      </c>
    </row>
    <row r="24" spans="1:9" ht="14.25">
      <c r="A24" s="24" t="s">
        <v>30</v>
      </c>
      <c r="B24" s="25">
        <v>352607</v>
      </c>
      <c r="C24" s="25">
        <v>323000.71</v>
      </c>
      <c r="D24" s="26">
        <f t="shared" si="0"/>
        <v>-29606.28999999998</v>
      </c>
      <c r="E24" s="26">
        <f t="shared" si="1"/>
        <v>-8.396398823619492</v>
      </c>
      <c r="F24" s="25">
        <v>5493286</v>
      </c>
      <c r="G24" s="25">
        <v>4950949.15</v>
      </c>
      <c r="H24" s="26">
        <f t="shared" si="2"/>
        <v>-542336.8499999996</v>
      </c>
      <c r="I24" s="26">
        <f t="shared" si="3"/>
        <v>-9.87272190088045</v>
      </c>
    </row>
    <row r="25" spans="1:9" ht="14.25">
      <c r="A25" s="24" t="s">
        <v>31</v>
      </c>
      <c r="B25" s="25">
        <v>427.7</v>
      </c>
      <c r="C25" s="25">
        <v>85</v>
      </c>
      <c r="D25" s="26">
        <f t="shared" si="0"/>
        <v>-342.7</v>
      </c>
      <c r="E25" s="26">
        <f t="shared" si="1"/>
        <v>-80.1262567220014</v>
      </c>
      <c r="F25" s="25">
        <v>97851.8</v>
      </c>
      <c r="G25" s="25">
        <v>142513</v>
      </c>
      <c r="H25" s="26">
        <f t="shared" si="2"/>
        <v>44661.2</v>
      </c>
      <c r="I25" s="26">
        <f t="shared" si="3"/>
        <v>45.64167445054664</v>
      </c>
    </row>
    <row r="26" spans="1:9" ht="14.25">
      <c r="A26" s="24" t="s">
        <v>32</v>
      </c>
      <c r="B26" s="25">
        <v>0</v>
      </c>
      <c r="C26" s="25">
        <v>0</v>
      </c>
      <c r="D26" s="26">
        <f t="shared" si="0"/>
        <v>0</v>
      </c>
      <c r="E26" s="26" t="e">
        <f t="shared" si="1"/>
        <v>#DIV/0!</v>
      </c>
      <c r="F26" s="25">
        <v>200000</v>
      </c>
      <c r="G26" s="25">
        <v>3000000</v>
      </c>
      <c r="H26" s="26">
        <f t="shared" si="2"/>
        <v>2800000</v>
      </c>
      <c r="I26" s="26">
        <f t="shared" si="3"/>
        <v>1400</v>
      </c>
    </row>
    <row r="27" spans="1:9" ht="14.25">
      <c r="A27" s="24" t="s">
        <v>33</v>
      </c>
      <c r="B27" s="25">
        <v>74799.3</v>
      </c>
      <c r="C27" s="25">
        <v>74799.3</v>
      </c>
      <c r="D27" s="26">
        <f t="shared" si="0"/>
        <v>0</v>
      </c>
      <c r="E27" s="26">
        <f t="shared" si="1"/>
        <v>0</v>
      </c>
      <c r="F27" s="25">
        <v>126965</v>
      </c>
      <c r="G27" s="25">
        <v>126965</v>
      </c>
      <c r="H27" s="26">
        <f t="shared" si="2"/>
        <v>0</v>
      </c>
      <c r="I27" s="26">
        <f t="shared" si="3"/>
        <v>0</v>
      </c>
    </row>
    <row r="28" spans="1:9" ht="14.25">
      <c r="A28" s="24" t="s">
        <v>34</v>
      </c>
      <c r="B28" s="25">
        <v>0</v>
      </c>
      <c r="C28" s="25">
        <v>0</v>
      </c>
      <c r="D28" s="26">
        <f t="shared" si="0"/>
        <v>0</v>
      </c>
      <c r="E28" s="26" t="e">
        <f t="shared" si="1"/>
        <v>#DIV/0!</v>
      </c>
      <c r="F28" s="25">
        <v>30438756.27</v>
      </c>
      <c r="G28" s="25">
        <v>45421237.8</v>
      </c>
      <c r="H28" s="26">
        <f t="shared" si="2"/>
        <v>14982481.529999997</v>
      </c>
      <c r="I28" s="26">
        <f t="shared" si="3"/>
        <v>49.22172705448716</v>
      </c>
    </row>
    <row r="29" spans="1:9" ht="14.25">
      <c r="A29" s="24" t="s">
        <v>35</v>
      </c>
      <c r="B29" s="25">
        <v>623650.2</v>
      </c>
      <c r="C29" s="25">
        <v>865779.55</v>
      </c>
      <c r="D29" s="26">
        <f t="shared" si="0"/>
        <v>242129.3500000001</v>
      </c>
      <c r="E29" s="26">
        <f t="shared" si="1"/>
        <v>38.82454459246547</v>
      </c>
      <c r="F29" s="25">
        <v>2384834.24</v>
      </c>
      <c r="G29" s="25">
        <v>3376906.91</v>
      </c>
      <c r="H29" s="26">
        <f t="shared" si="2"/>
        <v>992072.6699999999</v>
      </c>
      <c r="I29" s="26">
        <f t="shared" si="3"/>
        <v>41.59922955483899</v>
      </c>
    </row>
    <row r="30" spans="1:9" ht="14.25">
      <c r="A30" s="24" t="s">
        <v>36</v>
      </c>
      <c r="B30" s="25">
        <v>10765.13</v>
      </c>
      <c r="C30" s="25">
        <v>565.61</v>
      </c>
      <c r="D30" s="26">
        <f t="shared" si="0"/>
        <v>-10199.519999999999</v>
      </c>
      <c r="E30" s="26">
        <f t="shared" si="1"/>
        <v>-94.74590645909524</v>
      </c>
      <c r="F30" s="25">
        <v>312436.16</v>
      </c>
      <c r="G30" s="25">
        <v>404718.35</v>
      </c>
      <c r="H30" s="26">
        <f t="shared" si="2"/>
        <v>92282.19</v>
      </c>
      <c r="I30" s="26">
        <f t="shared" si="3"/>
        <v>29.536334718747025</v>
      </c>
    </row>
    <row r="31" spans="1:9" ht="14.25">
      <c r="A31" s="24" t="s">
        <v>37</v>
      </c>
      <c r="B31" s="25">
        <v>0</v>
      </c>
      <c r="C31" s="25">
        <v>135552.69</v>
      </c>
      <c r="D31" s="26">
        <f t="shared" si="0"/>
        <v>135552.69</v>
      </c>
      <c r="E31" s="26" t="e">
        <f t="shared" si="1"/>
        <v>#DIV/0!</v>
      </c>
      <c r="F31" s="25">
        <v>0</v>
      </c>
      <c r="G31" s="25">
        <v>699546.89</v>
      </c>
      <c r="H31" s="26">
        <f t="shared" si="2"/>
        <v>699546.89</v>
      </c>
      <c r="I31" s="26" t="e">
        <f t="shared" si="3"/>
        <v>#DIV/0!</v>
      </c>
    </row>
    <row r="32" spans="1:9" ht="14.25">
      <c r="A32" s="24" t="s">
        <v>38</v>
      </c>
      <c r="B32" s="25">
        <v>30</v>
      </c>
      <c r="C32" s="25">
        <v>33774.54</v>
      </c>
      <c r="D32" s="26">
        <f t="shared" si="0"/>
        <v>33744.54</v>
      </c>
      <c r="E32" s="26">
        <f t="shared" si="1"/>
        <v>112481.8</v>
      </c>
      <c r="F32" s="25">
        <v>200000</v>
      </c>
      <c r="G32" s="25">
        <v>50661.8</v>
      </c>
      <c r="H32" s="26">
        <f t="shared" si="2"/>
        <v>-149338.2</v>
      </c>
      <c r="I32" s="26">
        <f t="shared" si="3"/>
        <v>-74.66910000000001</v>
      </c>
    </row>
    <row r="33" spans="1:9" ht="14.25">
      <c r="A33" s="24" t="s">
        <v>39</v>
      </c>
      <c r="B33" s="25">
        <v>0</v>
      </c>
      <c r="C33" s="25">
        <v>0</v>
      </c>
      <c r="D33" s="26">
        <f t="shared" si="0"/>
        <v>0</v>
      </c>
      <c r="E33" s="26" t="e">
        <f t="shared" si="1"/>
        <v>#DIV/0!</v>
      </c>
      <c r="F33" s="25">
        <v>6902901.5</v>
      </c>
      <c r="G33" s="25">
        <v>7900747.09</v>
      </c>
      <c r="H33" s="26">
        <f t="shared" si="2"/>
        <v>997845.5899999999</v>
      </c>
      <c r="I33" s="26">
        <f t="shared" si="3"/>
        <v>14.455451667679162</v>
      </c>
    </row>
    <row r="34" ht="14.25">
      <c r="A34" s="10" t="s">
        <v>68</v>
      </c>
    </row>
  </sheetData>
  <sheetProtection/>
  <mergeCells count="4">
    <mergeCell ref="A1:N1"/>
    <mergeCell ref="B2:E2"/>
    <mergeCell ref="F2:I2"/>
    <mergeCell ref="A2:A3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M33"/>
  <sheetViews>
    <sheetView workbookViewId="0" topLeftCell="A1">
      <selection activeCell="D4" sqref="D4:E33"/>
    </sheetView>
  </sheetViews>
  <sheetFormatPr defaultColWidth="9.00390625" defaultRowHeight="14.25"/>
  <cols>
    <col min="1" max="1" width="17.00390625" style="0" customWidth="1"/>
    <col min="2" max="2" width="14.875" style="0" customWidth="1"/>
    <col min="3" max="3" width="12.625" style="0" customWidth="1"/>
    <col min="4" max="4" width="8.375" style="0" customWidth="1"/>
    <col min="5" max="5" width="10.375" style="0" bestFit="1" customWidth="1"/>
    <col min="6" max="6" width="13.125" style="0" customWidth="1"/>
    <col min="7" max="7" width="12.75390625" style="0" customWidth="1"/>
    <col min="8" max="8" width="9.625" style="0" bestFit="1" customWidth="1"/>
    <col min="9" max="9" width="10.375" style="0" bestFit="1" customWidth="1"/>
    <col min="10" max="10" width="12.875" style="0" customWidth="1"/>
    <col min="11" max="11" width="12.375" style="0" customWidth="1"/>
    <col min="13" max="13" width="10.375" style="0" bestFit="1" customWidth="1"/>
  </cols>
  <sheetData>
    <row r="1" spans="1:13" ht="24.75" customHeight="1">
      <c r="A1" s="20" t="s">
        <v>69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</row>
    <row r="2" spans="1:13" ht="25.5" customHeight="1">
      <c r="A2" s="22" t="s">
        <v>1</v>
      </c>
      <c r="B2" s="22" t="s">
        <v>70</v>
      </c>
      <c r="C2" s="22"/>
      <c r="D2" s="22"/>
      <c r="E2" s="22"/>
      <c r="F2" s="21" t="s">
        <v>71</v>
      </c>
      <c r="G2" s="21"/>
      <c r="H2" s="21"/>
      <c r="I2" s="21"/>
      <c r="J2" s="22" t="s">
        <v>72</v>
      </c>
      <c r="K2" s="22"/>
      <c r="L2" s="22"/>
      <c r="M2" s="22"/>
    </row>
    <row r="3" spans="1:13" ht="24" customHeight="1">
      <c r="A3" s="22"/>
      <c r="B3" s="23" t="s">
        <v>6</v>
      </c>
      <c r="C3" s="23" t="s">
        <v>7</v>
      </c>
      <c r="D3" s="23" t="s">
        <v>8</v>
      </c>
      <c r="E3" s="23" t="s">
        <v>9</v>
      </c>
      <c r="F3" s="23" t="s">
        <v>6</v>
      </c>
      <c r="G3" s="23" t="s">
        <v>7</v>
      </c>
      <c r="H3" s="23" t="s">
        <v>8</v>
      </c>
      <c r="I3" s="23" t="s">
        <v>9</v>
      </c>
      <c r="J3" s="23" t="s">
        <v>6</v>
      </c>
      <c r="K3" s="23" t="s">
        <v>7</v>
      </c>
      <c r="L3" s="23" t="s">
        <v>8</v>
      </c>
      <c r="M3" s="23" t="s">
        <v>9</v>
      </c>
    </row>
    <row r="4" spans="1:13" ht="22.5" customHeight="1">
      <c r="A4" s="14" t="s">
        <v>10</v>
      </c>
      <c r="B4" s="15">
        <v>401011365.32</v>
      </c>
      <c r="C4" s="15">
        <v>399433280.09</v>
      </c>
      <c r="D4" s="16">
        <f aca="true" t="shared" si="0" ref="D4:D33">C4-B4</f>
        <v>-1578085.230000019</v>
      </c>
      <c r="E4" s="16">
        <f aca="true" t="shared" si="1" ref="E4:E33">(C4-B4)*100/B4</f>
        <v>-0.39352631034303354</v>
      </c>
      <c r="F4" s="15">
        <v>637328.47</v>
      </c>
      <c r="G4" s="15">
        <v>964492.31</v>
      </c>
      <c r="H4" s="16">
        <f aca="true" t="shared" si="2" ref="H4:H33">G4-F4</f>
        <v>327163.8400000001</v>
      </c>
      <c r="I4" s="16">
        <f aca="true" t="shared" si="3" ref="I4:I33">(G4-F4)*100/F4</f>
        <v>51.33363020798366</v>
      </c>
      <c r="J4" s="15">
        <v>501876.74</v>
      </c>
      <c r="K4" s="15">
        <v>528330.2</v>
      </c>
      <c r="L4" s="16">
        <f aca="true" t="shared" si="4" ref="L4:L33">K4-J4</f>
        <v>26453.459999999963</v>
      </c>
      <c r="M4" s="16">
        <f aca="true" t="shared" si="5" ref="M4:M33">(K4-J4)*100/J4</f>
        <v>5.270907753166637</v>
      </c>
    </row>
    <row r="5" spans="1:13" ht="22.5" customHeight="1">
      <c r="A5" s="14" t="s">
        <v>11</v>
      </c>
      <c r="B5" s="15">
        <v>193738464.85</v>
      </c>
      <c r="C5" s="15">
        <v>207520232.26</v>
      </c>
      <c r="D5" s="16">
        <f t="shared" si="0"/>
        <v>13781767.409999996</v>
      </c>
      <c r="E5" s="16">
        <f t="shared" si="1"/>
        <v>7.113593792884849</v>
      </c>
      <c r="F5" s="15">
        <v>858766.28</v>
      </c>
      <c r="G5" s="15">
        <v>950591.82</v>
      </c>
      <c r="H5" s="16">
        <f t="shared" si="2"/>
        <v>91825.53999999992</v>
      </c>
      <c r="I5" s="16">
        <f t="shared" si="3"/>
        <v>10.692727711665615</v>
      </c>
      <c r="J5" s="15">
        <v>733842.54</v>
      </c>
      <c r="K5" s="15">
        <v>727719.75</v>
      </c>
      <c r="L5" s="16">
        <f t="shared" si="4"/>
        <v>-6122.790000000037</v>
      </c>
      <c r="M5" s="16">
        <f t="shared" si="5"/>
        <v>-0.8343465615934499</v>
      </c>
    </row>
    <row r="6" spans="1:13" ht="22.5" customHeight="1">
      <c r="A6" s="14" t="s">
        <v>12</v>
      </c>
      <c r="B6" s="15">
        <v>25691645.66</v>
      </c>
      <c r="C6" s="15">
        <v>18848712.21</v>
      </c>
      <c r="D6" s="16">
        <f t="shared" si="0"/>
        <v>-6842933.449999999</v>
      </c>
      <c r="E6" s="16">
        <f t="shared" si="1"/>
        <v>-26.634858430473926</v>
      </c>
      <c r="F6" s="15">
        <v>30555.68</v>
      </c>
      <c r="G6" s="15">
        <v>46838.96</v>
      </c>
      <c r="H6" s="16">
        <f t="shared" si="2"/>
        <v>16283.279999999999</v>
      </c>
      <c r="I6" s="16">
        <f t="shared" si="3"/>
        <v>53.29051750771051</v>
      </c>
      <c r="J6" s="15">
        <v>67263.7</v>
      </c>
      <c r="K6" s="15">
        <v>57368.76</v>
      </c>
      <c r="L6" s="16">
        <f t="shared" si="4"/>
        <v>-9894.939999999995</v>
      </c>
      <c r="M6" s="16">
        <f t="shared" si="5"/>
        <v>-14.710668607287431</v>
      </c>
    </row>
    <row r="7" spans="1:13" ht="22.5" customHeight="1">
      <c r="A7" s="14" t="s">
        <v>13</v>
      </c>
      <c r="B7" s="15">
        <v>110828923.9</v>
      </c>
      <c r="C7" s="15">
        <v>108193453.51</v>
      </c>
      <c r="D7" s="16">
        <f t="shared" si="0"/>
        <v>-2635470.3900000006</v>
      </c>
      <c r="E7" s="16">
        <f t="shared" si="1"/>
        <v>-2.3779626267759877</v>
      </c>
      <c r="F7" s="15">
        <v>24448499.06</v>
      </c>
      <c r="G7" s="15">
        <v>20532941.31</v>
      </c>
      <c r="H7" s="16">
        <f t="shared" si="2"/>
        <v>-3915557.75</v>
      </c>
      <c r="I7" s="16">
        <f t="shared" si="3"/>
        <v>-16.015534288590395</v>
      </c>
      <c r="J7" s="15">
        <v>4931371.14</v>
      </c>
      <c r="K7" s="15">
        <v>8220423.24</v>
      </c>
      <c r="L7" s="16">
        <f t="shared" si="4"/>
        <v>3289052.1000000006</v>
      </c>
      <c r="M7" s="16">
        <f t="shared" si="5"/>
        <v>66.69650299328313</v>
      </c>
    </row>
    <row r="8" spans="1:13" ht="22.5" customHeight="1">
      <c r="A8" s="14" t="s">
        <v>14</v>
      </c>
      <c r="B8" s="15">
        <v>5789527.81</v>
      </c>
      <c r="C8" s="15">
        <v>6855969.56</v>
      </c>
      <c r="D8" s="16">
        <f t="shared" si="0"/>
        <v>1066441.75</v>
      </c>
      <c r="E8" s="16">
        <f t="shared" si="1"/>
        <v>18.420185289687726</v>
      </c>
      <c r="F8" s="15">
        <v>269824.79</v>
      </c>
      <c r="G8" s="15">
        <v>275830.9</v>
      </c>
      <c r="H8" s="16">
        <f t="shared" si="2"/>
        <v>6006.110000000044</v>
      </c>
      <c r="I8" s="16">
        <f t="shared" si="3"/>
        <v>2.225929648643494</v>
      </c>
      <c r="J8" s="15">
        <v>17241.2</v>
      </c>
      <c r="K8" s="15">
        <v>31271.28</v>
      </c>
      <c r="L8" s="16">
        <f t="shared" si="4"/>
        <v>14030.079999999998</v>
      </c>
      <c r="M8" s="16">
        <f t="shared" si="5"/>
        <v>81.37531030322714</v>
      </c>
    </row>
    <row r="9" spans="1:13" ht="22.5" customHeight="1">
      <c r="A9" s="14" t="s">
        <v>15</v>
      </c>
      <c r="B9" s="15">
        <v>87364137.36</v>
      </c>
      <c r="C9" s="15">
        <v>91970324.88</v>
      </c>
      <c r="D9" s="16">
        <f t="shared" si="0"/>
        <v>4606187.519999996</v>
      </c>
      <c r="E9" s="16">
        <f t="shared" si="1"/>
        <v>5.272400849125715</v>
      </c>
      <c r="F9" s="15">
        <v>0</v>
      </c>
      <c r="G9" s="15">
        <v>885551.26</v>
      </c>
      <c r="H9" s="16">
        <f t="shared" si="2"/>
        <v>885551.26</v>
      </c>
      <c r="I9" s="16" t="e">
        <f t="shared" si="3"/>
        <v>#DIV/0!</v>
      </c>
      <c r="J9" s="15">
        <v>0</v>
      </c>
      <c r="K9" s="15">
        <v>318546.27</v>
      </c>
      <c r="L9" s="16">
        <f t="shared" si="4"/>
        <v>318546.27</v>
      </c>
      <c r="M9" s="16" t="e">
        <f t="shared" si="5"/>
        <v>#DIV/0!</v>
      </c>
    </row>
    <row r="10" spans="1:13" ht="22.5" customHeight="1">
      <c r="A10" s="14" t="s">
        <v>16</v>
      </c>
      <c r="B10" s="15">
        <v>3700620.19</v>
      </c>
      <c r="C10" s="15">
        <v>4363333.68</v>
      </c>
      <c r="D10" s="16">
        <f t="shared" si="0"/>
        <v>662713.4899999998</v>
      </c>
      <c r="E10" s="16">
        <f t="shared" si="1"/>
        <v>17.90817365669725</v>
      </c>
      <c r="F10" s="15">
        <v>202563.2</v>
      </c>
      <c r="G10" s="15">
        <v>231965.71</v>
      </c>
      <c r="H10" s="16">
        <f t="shared" si="2"/>
        <v>29402.50999999998</v>
      </c>
      <c r="I10" s="16">
        <f t="shared" si="3"/>
        <v>14.515227840002517</v>
      </c>
      <c r="J10" s="15">
        <v>252555.28</v>
      </c>
      <c r="K10" s="15">
        <v>204630.32</v>
      </c>
      <c r="L10" s="16">
        <f t="shared" si="4"/>
        <v>-47924.95999999999</v>
      </c>
      <c r="M10" s="16">
        <f t="shared" si="5"/>
        <v>-18.976027743312272</v>
      </c>
    </row>
    <row r="11" spans="1:13" ht="22.5" customHeight="1">
      <c r="A11" s="14" t="s">
        <v>17</v>
      </c>
      <c r="B11" s="15">
        <v>17392387.4</v>
      </c>
      <c r="C11" s="15">
        <v>19218130.15</v>
      </c>
      <c r="D11" s="16">
        <f t="shared" si="0"/>
        <v>1825742.75</v>
      </c>
      <c r="E11" s="16">
        <f t="shared" si="1"/>
        <v>10.49736708371618</v>
      </c>
      <c r="F11" s="15">
        <v>1328947.68</v>
      </c>
      <c r="G11" s="15">
        <v>1674746.94</v>
      </c>
      <c r="H11" s="16">
        <f t="shared" si="2"/>
        <v>345799.26</v>
      </c>
      <c r="I11" s="16">
        <f t="shared" si="3"/>
        <v>26.020532275582138</v>
      </c>
      <c r="J11" s="15">
        <v>1180730.46</v>
      </c>
      <c r="K11" s="15">
        <v>2396166.42</v>
      </c>
      <c r="L11" s="16">
        <f t="shared" si="4"/>
        <v>1215435.96</v>
      </c>
      <c r="M11" s="16">
        <f t="shared" si="5"/>
        <v>102.93932452627674</v>
      </c>
    </row>
    <row r="12" spans="1:13" ht="22.5" customHeight="1">
      <c r="A12" s="14" t="s">
        <v>18</v>
      </c>
      <c r="B12" s="15">
        <v>10486143.49</v>
      </c>
      <c r="C12" s="15">
        <v>10639402.32</v>
      </c>
      <c r="D12" s="16">
        <f t="shared" si="0"/>
        <v>153258.83000000007</v>
      </c>
      <c r="E12" s="16">
        <f t="shared" si="1"/>
        <v>1.461536647349464</v>
      </c>
      <c r="F12" s="15">
        <v>0</v>
      </c>
      <c r="G12" s="15">
        <v>0</v>
      </c>
      <c r="H12" s="16">
        <f t="shared" si="2"/>
        <v>0</v>
      </c>
      <c r="I12" s="16" t="e">
        <f t="shared" si="3"/>
        <v>#DIV/0!</v>
      </c>
      <c r="J12" s="15">
        <v>0</v>
      </c>
      <c r="K12" s="15">
        <v>0</v>
      </c>
      <c r="L12" s="16">
        <f t="shared" si="4"/>
        <v>0</v>
      </c>
      <c r="M12" s="16" t="e">
        <f t="shared" si="5"/>
        <v>#DIV/0!</v>
      </c>
    </row>
    <row r="13" spans="1:13" ht="22.5" customHeight="1">
      <c r="A13" s="14" t="s">
        <v>19</v>
      </c>
      <c r="B13" s="15">
        <v>15271.57</v>
      </c>
      <c r="C13" s="15">
        <v>65240.3</v>
      </c>
      <c r="D13" s="16">
        <f t="shared" si="0"/>
        <v>49968.73</v>
      </c>
      <c r="E13" s="16">
        <f t="shared" si="1"/>
        <v>327.20100159970457</v>
      </c>
      <c r="F13" s="15">
        <v>0</v>
      </c>
      <c r="G13" s="15">
        <v>0</v>
      </c>
      <c r="H13" s="16">
        <f t="shared" si="2"/>
        <v>0</v>
      </c>
      <c r="I13" s="16" t="e">
        <f t="shared" si="3"/>
        <v>#DIV/0!</v>
      </c>
      <c r="J13" s="15">
        <v>0</v>
      </c>
      <c r="K13" s="15">
        <v>0</v>
      </c>
      <c r="L13" s="16">
        <f t="shared" si="4"/>
        <v>0</v>
      </c>
      <c r="M13" s="16" t="e">
        <f t="shared" si="5"/>
        <v>#DIV/0!</v>
      </c>
    </row>
    <row r="14" spans="1:13" ht="22.5" customHeight="1">
      <c r="A14" s="14" t="s">
        <v>20</v>
      </c>
      <c r="B14" s="15">
        <v>11120432.65</v>
      </c>
      <c r="C14" s="15">
        <v>9723212.19</v>
      </c>
      <c r="D14" s="16">
        <f t="shared" si="0"/>
        <v>-1397220.460000001</v>
      </c>
      <c r="E14" s="16">
        <f t="shared" si="1"/>
        <v>-12.56444334474703</v>
      </c>
      <c r="F14" s="15">
        <v>2815.17</v>
      </c>
      <c r="G14" s="15">
        <v>127746</v>
      </c>
      <c r="H14" s="16">
        <f t="shared" si="2"/>
        <v>124930.83</v>
      </c>
      <c r="I14" s="16">
        <f t="shared" si="3"/>
        <v>4437.772141646863</v>
      </c>
      <c r="J14" s="15">
        <v>54409</v>
      </c>
      <c r="K14" s="15">
        <v>270532</v>
      </c>
      <c r="L14" s="16">
        <f t="shared" si="4"/>
        <v>216123</v>
      </c>
      <c r="M14" s="16">
        <f t="shared" si="5"/>
        <v>397.21921005715967</v>
      </c>
    </row>
    <row r="15" spans="1:13" ht="22.5" customHeight="1">
      <c r="A15" s="14" t="s">
        <v>21</v>
      </c>
      <c r="B15" s="15">
        <v>666649.22</v>
      </c>
      <c r="C15" s="15">
        <v>504201</v>
      </c>
      <c r="D15" s="16">
        <f t="shared" si="0"/>
        <v>-162448.21999999997</v>
      </c>
      <c r="E15" s="16">
        <f t="shared" si="1"/>
        <v>-24.3678707071764</v>
      </c>
      <c r="F15" s="15">
        <v>1596</v>
      </c>
      <c r="G15" s="15">
        <v>0</v>
      </c>
      <c r="H15" s="16">
        <f t="shared" si="2"/>
        <v>-1596</v>
      </c>
      <c r="I15" s="16">
        <f t="shared" si="3"/>
        <v>-100</v>
      </c>
      <c r="J15" s="15">
        <v>13638.7</v>
      </c>
      <c r="K15" s="15">
        <v>0</v>
      </c>
      <c r="L15" s="16">
        <f t="shared" si="4"/>
        <v>-13638.7</v>
      </c>
      <c r="M15" s="16">
        <f t="shared" si="5"/>
        <v>-100</v>
      </c>
    </row>
    <row r="16" spans="1:13" ht="22.5" customHeight="1">
      <c r="A16" s="14" t="s">
        <v>22</v>
      </c>
      <c r="B16" s="15">
        <v>2755723</v>
      </c>
      <c r="C16" s="15">
        <v>2374253.24</v>
      </c>
      <c r="D16" s="16">
        <f t="shared" si="0"/>
        <v>-381469.7599999998</v>
      </c>
      <c r="E16" s="16">
        <f t="shared" si="1"/>
        <v>-13.84281947060716</v>
      </c>
      <c r="F16" s="15">
        <v>181538.5</v>
      </c>
      <c r="G16" s="15">
        <v>144174.2</v>
      </c>
      <c r="H16" s="16">
        <f t="shared" si="2"/>
        <v>-37364.29999999999</v>
      </c>
      <c r="I16" s="16">
        <f t="shared" si="3"/>
        <v>-20.582025300418362</v>
      </c>
      <c r="J16" s="15">
        <v>969016.6</v>
      </c>
      <c r="K16" s="15">
        <v>999022.99</v>
      </c>
      <c r="L16" s="16">
        <f t="shared" si="4"/>
        <v>30006.390000000014</v>
      </c>
      <c r="M16" s="16">
        <f t="shared" si="5"/>
        <v>3.0965816271878124</v>
      </c>
    </row>
    <row r="17" spans="1:13" ht="22.5" customHeight="1">
      <c r="A17" s="14" t="s">
        <v>23</v>
      </c>
      <c r="B17" s="15">
        <v>11120432.65</v>
      </c>
      <c r="C17" s="15">
        <v>8823346.08</v>
      </c>
      <c r="D17" s="16">
        <f t="shared" si="0"/>
        <v>-2297086.5700000003</v>
      </c>
      <c r="E17" s="16">
        <f t="shared" si="1"/>
        <v>-20.65644963912443</v>
      </c>
      <c r="F17" s="15">
        <v>2815.17</v>
      </c>
      <c r="G17" s="15">
        <v>88837.27</v>
      </c>
      <c r="H17" s="16">
        <f t="shared" si="2"/>
        <v>86022.1</v>
      </c>
      <c r="I17" s="16">
        <f t="shared" si="3"/>
        <v>3055.6627130865986</v>
      </c>
      <c r="J17" s="15">
        <v>54409</v>
      </c>
      <c r="K17" s="15">
        <v>372962.01</v>
      </c>
      <c r="L17" s="16">
        <f t="shared" si="4"/>
        <v>318553.01</v>
      </c>
      <c r="M17" s="16">
        <f t="shared" si="5"/>
        <v>585.4785237736404</v>
      </c>
    </row>
    <row r="18" spans="1:13" ht="22.5" customHeight="1">
      <c r="A18" s="14" t="s">
        <v>24</v>
      </c>
      <c r="B18" s="15">
        <v>94554212.1</v>
      </c>
      <c r="C18" s="15">
        <v>94971075.8</v>
      </c>
      <c r="D18" s="16">
        <f t="shared" si="0"/>
        <v>416863.700000003</v>
      </c>
      <c r="E18" s="16">
        <f t="shared" si="1"/>
        <v>0.44087269169894866</v>
      </c>
      <c r="F18" s="15">
        <v>104273.18</v>
      </c>
      <c r="G18" s="15">
        <v>4294.95</v>
      </c>
      <c r="H18" s="16">
        <f t="shared" si="2"/>
        <v>-99978.23</v>
      </c>
      <c r="I18" s="16">
        <f t="shared" si="3"/>
        <v>-95.88105973175462</v>
      </c>
      <c r="J18" s="15">
        <v>12029.98</v>
      </c>
      <c r="K18" s="15">
        <v>1311.57</v>
      </c>
      <c r="L18" s="16">
        <f t="shared" si="4"/>
        <v>-10718.41</v>
      </c>
      <c r="M18" s="16">
        <f t="shared" si="5"/>
        <v>-89.09748810887467</v>
      </c>
    </row>
    <row r="19" spans="1:13" ht="22.5" customHeight="1">
      <c r="A19" s="14" t="s">
        <v>25</v>
      </c>
      <c r="B19" s="15">
        <v>24727278.42</v>
      </c>
      <c r="C19" s="15">
        <v>24632424.54</v>
      </c>
      <c r="D19" s="16">
        <f t="shared" si="0"/>
        <v>-94853.88000000268</v>
      </c>
      <c r="E19" s="16">
        <f t="shared" si="1"/>
        <v>-0.38360016168735594</v>
      </c>
      <c r="F19" s="15">
        <v>1720757.12</v>
      </c>
      <c r="G19" s="15">
        <v>2481776.26</v>
      </c>
      <c r="H19" s="16">
        <f t="shared" si="2"/>
        <v>761019.1399999997</v>
      </c>
      <c r="I19" s="16">
        <f t="shared" si="3"/>
        <v>44.225831243400556</v>
      </c>
      <c r="J19" s="15">
        <v>264871.57</v>
      </c>
      <c r="K19" s="15">
        <v>861568.26</v>
      </c>
      <c r="L19" s="16">
        <f t="shared" si="4"/>
        <v>596696.69</v>
      </c>
      <c r="M19" s="16">
        <f t="shared" si="5"/>
        <v>225.27774120869216</v>
      </c>
    </row>
    <row r="20" spans="1:13" ht="22.5" customHeight="1">
      <c r="A20" s="14" t="s">
        <v>26</v>
      </c>
      <c r="B20" s="15">
        <v>10156455.04</v>
      </c>
      <c r="C20" s="15">
        <v>7756454</v>
      </c>
      <c r="D20" s="16">
        <f t="shared" si="0"/>
        <v>-2400001.039999999</v>
      </c>
      <c r="E20" s="16">
        <f t="shared" si="1"/>
        <v>-23.630302409136636</v>
      </c>
      <c r="F20" s="15">
        <v>12394.6</v>
      </c>
      <c r="G20" s="15">
        <v>15836.7</v>
      </c>
      <c r="H20" s="16">
        <f t="shared" si="2"/>
        <v>3442.1000000000004</v>
      </c>
      <c r="I20" s="16">
        <f t="shared" si="3"/>
        <v>27.77096477498266</v>
      </c>
      <c r="J20" s="15">
        <v>89145</v>
      </c>
      <c r="K20" s="15">
        <v>48007.39</v>
      </c>
      <c r="L20" s="16">
        <f t="shared" si="4"/>
        <v>-41137.61</v>
      </c>
      <c r="M20" s="16">
        <f t="shared" si="5"/>
        <v>-46.14685063660329</v>
      </c>
    </row>
    <row r="21" spans="1:13" ht="22.5" customHeight="1">
      <c r="A21" s="14" t="s">
        <v>27</v>
      </c>
      <c r="B21" s="15">
        <v>64067600</v>
      </c>
      <c r="C21" s="15">
        <v>83710482.45</v>
      </c>
      <c r="D21" s="16">
        <f t="shared" si="0"/>
        <v>19642882.450000003</v>
      </c>
      <c r="E21" s="16">
        <f t="shared" si="1"/>
        <v>30.65961960491731</v>
      </c>
      <c r="F21" s="15">
        <v>0</v>
      </c>
      <c r="G21" s="15">
        <v>0</v>
      </c>
      <c r="H21" s="16">
        <f t="shared" si="2"/>
        <v>0</v>
      </c>
      <c r="I21" s="16" t="e">
        <f t="shared" si="3"/>
        <v>#DIV/0!</v>
      </c>
      <c r="J21" s="15">
        <v>0</v>
      </c>
      <c r="K21" s="15">
        <v>0</v>
      </c>
      <c r="L21" s="16">
        <f t="shared" si="4"/>
        <v>0</v>
      </c>
      <c r="M21" s="16" t="e">
        <f t="shared" si="5"/>
        <v>#DIV/0!</v>
      </c>
    </row>
    <row r="22" spans="1:13" ht="22.5" customHeight="1">
      <c r="A22" s="14" t="s">
        <v>28</v>
      </c>
      <c r="B22" s="15">
        <v>20457132.24</v>
      </c>
      <c r="C22" s="15">
        <v>22098648.31</v>
      </c>
      <c r="D22" s="16">
        <f t="shared" si="0"/>
        <v>1641516.0700000003</v>
      </c>
      <c r="E22" s="16">
        <f t="shared" si="1"/>
        <v>8.024174897742169</v>
      </c>
      <c r="F22" s="15">
        <v>974543.09</v>
      </c>
      <c r="G22" s="15">
        <v>1433694.17</v>
      </c>
      <c r="H22" s="16">
        <f t="shared" si="2"/>
        <v>459151.07999999996</v>
      </c>
      <c r="I22" s="16">
        <f t="shared" si="3"/>
        <v>47.114497523141836</v>
      </c>
      <c r="J22" s="15">
        <v>1411567.71</v>
      </c>
      <c r="K22" s="15">
        <v>3939356.17</v>
      </c>
      <c r="L22" s="16">
        <f t="shared" si="4"/>
        <v>2527788.46</v>
      </c>
      <c r="M22" s="16">
        <f t="shared" si="5"/>
        <v>179.07667071811952</v>
      </c>
    </row>
    <row r="23" spans="1:13" ht="22.5" customHeight="1">
      <c r="A23" s="14" t="s">
        <v>29</v>
      </c>
      <c r="B23" s="15">
        <v>82781.45</v>
      </c>
      <c r="C23" s="15">
        <v>651221.49</v>
      </c>
      <c r="D23" s="16">
        <f t="shared" si="0"/>
        <v>568440.04</v>
      </c>
      <c r="E23" s="16">
        <f t="shared" si="1"/>
        <v>686.6756260007526</v>
      </c>
      <c r="F23" s="15">
        <v>0</v>
      </c>
      <c r="G23" s="15">
        <v>0</v>
      </c>
      <c r="H23" s="16">
        <f t="shared" si="2"/>
        <v>0</v>
      </c>
      <c r="I23" s="16" t="e">
        <f t="shared" si="3"/>
        <v>#DIV/0!</v>
      </c>
      <c r="J23" s="15">
        <v>0</v>
      </c>
      <c r="K23" s="15">
        <v>0</v>
      </c>
      <c r="L23" s="16">
        <f t="shared" si="4"/>
        <v>0</v>
      </c>
      <c r="M23" s="16" t="e">
        <f t="shared" si="5"/>
        <v>#DIV/0!</v>
      </c>
    </row>
    <row r="24" spans="1:13" ht="22.5" customHeight="1">
      <c r="A24" s="14" t="s">
        <v>30</v>
      </c>
      <c r="B24" s="15">
        <v>20609256</v>
      </c>
      <c r="C24" s="15">
        <v>22879020.21</v>
      </c>
      <c r="D24" s="16">
        <f t="shared" si="0"/>
        <v>2269764.210000001</v>
      </c>
      <c r="E24" s="16">
        <f t="shared" si="1"/>
        <v>11.013324352902409</v>
      </c>
      <c r="F24" s="15">
        <v>2406513</v>
      </c>
      <c r="G24" s="15">
        <v>2629122.9</v>
      </c>
      <c r="H24" s="16">
        <f t="shared" si="2"/>
        <v>222609.8999999999</v>
      </c>
      <c r="I24" s="16">
        <f t="shared" si="3"/>
        <v>9.250309472668542</v>
      </c>
      <c r="J24" s="15">
        <v>1551919</v>
      </c>
      <c r="K24" s="15">
        <v>1819151.92</v>
      </c>
      <c r="L24" s="16">
        <f t="shared" si="4"/>
        <v>267232.9199999999</v>
      </c>
      <c r="M24" s="16">
        <f t="shared" si="5"/>
        <v>17.21951467827895</v>
      </c>
    </row>
    <row r="25" spans="1:13" ht="22.5" customHeight="1">
      <c r="A25" s="14" t="s">
        <v>31</v>
      </c>
      <c r="B25" s="15">
        <v>2178490.96</v>
      </c>
      <c r="C25" s="15">
        <v>2320655.01</v>
      </c>
      <c r="D25" s="16">
        <f t="shared" si="0"/>
        <v>142164.0499999998</v>
      </c>
      <c r="E25" s="16">
        <f t="shared" si="1"/>
        <v>6.525803990483386</v>
      </c>
      <c r="F25" s="15">
        <v>0</v>
      </c>
      <c r="G25" s="15">
        <v>0</v>
      </c>
      <c r="H25" s="16">
        <f t="shared" si="2"/>
        <v>0</v>
      </c>
      <c r="I25" s="16" t="e">
        <f t="shared" si="3"/>
        <v>#DIV/0!</v>
      </c>
      <c r="J25" s="15">
        <v>0</v>
      </c>
      <c r="K25" s="15">
        <v>0</v>
      </c>
      <c r="L25" s="16">
        <f t="shared" si="4"/>
        <v>0</v>
      </c>
      <c r="M25" s="16" t="e">
        <f t="shared" si="5"/>
        <v>#DIV/0!</v>
      </c>
    </row>
    <row r="26" spans="1:13" ht="22.5" customHeight="1">
      <c r="A26" s="14" t="s">
        <v>32</v>
      </c>
      <c r="B26" s="15">
        <v>63824395.95</v>
      </c>
      <c r="C26" s="15">
        <v>68254379.29</v>
      </c>
      <c r="D26" s="16">
        <f t="shared" si="0"/>
        <v>4429983.340000004</v>
      </c>
      <c r="E26" s="16">
        <f t="shared" si="1"/>
        <v>6.940893484476454</v>
      </c>
      <c r="F26" s="15">
        <v>69498.3</v>
      </c>
      <c r="G26" s="15">
        <v>60647.3</v>
      </c>
      <c r="H26" s="16">
        <f t="shared" si="2"/>
        <v>-8851</v>
      </c>
      <c r="I26" s="16">
        <f t="shared" si="3"/>
        <v>-12.735563315937224</v>
      </c>
      <c r="J26" s="15">
        <v>87941.24</v>
      </c>
      <c r="K26" s="15">
        <v>70722.09</v>
      </c>
      <c r="L26" s="16">
        <f t="shared" si="4"/>
        <v>-17219.15000000001</v>
      </c>
      <c r="M26" s="16">
        <f t="shared" si="5"/>
        <v>-19.58029020286729</v>
      </c>
    </row>
    <row r="27" spans="1:13" ht="22.5" customHeight="1">
      <c r="A27" s="14" t="s">
        <v>33</v>
      </c>
      <c r="B27" s="15">
        <v>6145310.92</v>
      </c>
      <c r="C27" s="15">
        <v>6145310.92</v>
      </c>
      <c r="D27" s="16">
        <f t="shared" si="0"/>
        <v>0</v>
      </c>
      <c r="E27" s="16">
        <f t="shared" si="1"/>
        <v>0</v>
      </c>
      <c r="F27" s="15">
        <v>1219367.51</v>
      </c>
      <c r="G27" s="15">
        <v>1219367.51</v>
      </c>
      <c r="H27" s="16">
        <f t="shared" si="2"/>
        <v>0</v>
      </c>
      <c r="I27" s="16">
        <f t="shared" si="3"/>
        <v>0</v>
      </c>
      <c r="J27" s="15">
        <v>951408.62</v>
      </c>
      <c r="K27" s="15">
        <v>951408.62</v>
      </c>
      <c r="L27" s="16">
        <f t="shared" si="4"/>
        <v>0</v>
      </c>
      <c r="M27" s="16">
        <f t="shared" si="5"/>
        <v>0</v>
      </c>
    </row>
    <row r="28" spans="1:13" ht="22.5" customHeight="1">
      <c r="A28" s="14" t="s">
        <v>34</v>
      </c>
      <c r="B28" s="15">
        <v>138222487.65</v>
      </c>
      <c r="C28" s="15">
        <v>143905582.01</v>
      </c>
      <c r="D28" s="16">
        <f t="shared" si="0"/>
        <v>5683094.3599999845</v>
      </c>
      <c r="E28" s="16">
        <f t="shared" si="1"/>
        <v>4.111555548320349</v>
      </c>
      <c r="F28" s="15">
        <v>5473798.45</v>
      </c>
      <c r="G28" s="15">
        <v>0</v>
      </c>
      <c r="H28" s="16">
        <f t="shared" si="2"/>
        <v>-5473798.45</v>
      </c>
      <c r="I28" s="16">
        <f t="shared" si="3"/>
        <v>-100</v>
      </c>
      <c r="J28" s="15">
        <v>0</v>
      </c>
      <c r="K28" s="15">
        <v>0</v>
      </c>
      <c r="L28" s="16">
        <f t="shared" si="4"/>
        <v>0</v>
      </c>
      <c r="M28" s="16" t="e">
        <f t="shared" si="5"/>
        <v>#DIV/0!</v>
      </c>
    </row>
    <row r="29" spans="1:13" ht="22.5" customHeight="1">
      <c r="A29" s="14" t="s">
        <v>35</v>
      </c>
      <c r="B29" s="15">
        <v>15169545.64</v>
      </c>
      <c r="C29" s="15">
        <v>15798929.57</v>
      </c>
      <c r="D29" s="16">
        <f t="shared" si="0"/>
        <v>629383.9299999997</v>
      </c>
      <c r="E29" s="16">
        <f t="shared" si="1"/>
        <v>4.1489965812845515</v>
      </c>
      <c r="F29" s="15">
        <v>185988.55</v>
      </c>
      <c r="G29" s="15">
        <v>243931.3</v>
      </c>
      <c r="H29" s="16">
        <f t="shared" si="2"/>
        <v>57942.75</v>
      </c>
      <c r="I29" s="16">
        <f t="shared" si="3"/>
        <v>31.153933938406425</v>
      </c>
      <c r="J29" s="15">
        <v>0</v>
      </c>
      <c r="K29" s="15">
        <v>398995.81</v>
      </c>
      <c r="L29" s="16">
        <f t="shared" si="4"/>
        <v>398995.81</v>
      </c>
      <c r="M29" s="16" t="e">
        <f t="shared" si="5"/>
        <v>#DIV/0!</v>
      </c>
    </row>
    <row r="30" spans="1:13" ht="22.5" customHeight="1">
      <c r="A30" s="14" t="s">
        <v>36</v>
      </c>
      <c r="B30" s="15">
        <v>9500071.38</v>
      </c>
      <c r="C30" s="15">
        <v>12387663.14</v>
      </c>
      <c r="D30" s="16">
        <f t="shared" si="0"/>
        <v>2887591.76</v>
      </c>
      <c r="E30" s="16">
        <f t="shared" si="1"/>
        <v>30.39547435484637</v>
      </c>
      <c r="F30" s="15">
        <v>69436.04</v>
      </c>
      <c r="G30" s="15">
        <v>61567.81</v>
      </c>
      <c r="H30" s="16">
        <f t="shared" si="2"/>
        <v>-7868.229999999996</v>
      </c>
      <c r="I30" s="16">
        <f t="shared" si="3"/>
        <v>-11.33162259829333</v>
      </c>
      <c r="J30" s="15">
        <v>50046.03</v>
      </c>
      <c r="K30" s="15">
        <v>96389.93</v>
      </c>
      <c r="L30" s="16">
        <f t="shared" si="4"/>
        <v>46343.899999999994</v>
      </c>
      <c r="M30" s="16">
        <f t="shared" si="5"/>
        <v>92.60255009238493</v>
      </c>
    </row>
    <row r="31" spans="1:13" ht="22.5" customHeight="1">
      <c r="A31" s="14" t="s">
        <v>37</v>
      </c>
      <c r="B31" s="15">
        <v>12482512.24</v>
      </c>
      <c r="C31" s="15">
        <v>14146956.7</v>
      </c>
      <c r="D31" s="16">
        <f t="shared" si="0"/>
        <v>1664444.459999999</v>
      </c>
      <c r="E31" s="16">
        <f t="shared" si="1"/>
        <v>13.334210517866065</v>
      </c>
      <c r="F31" s="15">
        <v>3100939.71</v>
      </c>
      <c r="G31" s="15">
        <v>3568453.61</v>
      </c>
      <c r="H31" s="16">
        <f t="shared" si="2"/>
        <v>467513.8999999999</v>
      </c>
      <c r="I31" s="16">
        <f t="shared" si="3"/>
        <v>15.076523367814847</v>
      </c>
      <c r="J31" s="15">
        <v>1119548.2</v>
      </c>
      <c r="K31" s="15">
        <v>1309347.96</v>
      </c>
      <c r="L31" s="16">
        <f t="shared" si="4"/>
        <v>189799.76</v>
      </c>
      <c r="M31" s="16">
        <f t="shared" si="5"/>
        <v>16.95324596118327</v>
      </c>
    </row>
    <row r="32" spans="1:13" ht="22.5" customHeight="1">
      <c r="A32" s="14" t="s">
        <v>38</v>
      </c>
      <c r="B32" s="15">
        <v>2893552</v>
      </c>
      <c r="C32" s="15">
        <v>2638020.87</v>
      </c>
      <c r="D32" s="16">
        <f t="shared" si="0"/>
        <v>-255531.1299999999</v>
      </c>
      <c r="E32" s="16">
        <f t="shared" si="1"/>
        <v>-8.831053666911805</v>
      </c>
      <c r="F32" s="15">
        <v>152896</v>
      </c>
      <c r="G32" s="15">
        <v>27519.37</v>
      </c>
      <c r="H32" s="16">
        <f t="shared" si="2"/>
        <v>-125376.63</v>
      </c>
      <c r="I32" s="16">
        <f t="shared" si="3"/>
        <v>-82.00124921515278</v>
      </c>
      <c r="J32" s="15">
        <v>53200</v>
      </c>
      <c r="K32" s="15">
        <v>43651.24</v>
      </c>
      <c r="L32" s="16">
        <f t="shared" si="4"/>
        <v>-9548.760000000002</v>
      </c>
      <c r="M32" s="16">
        <f t="shared" si="5"/>
        <v>-17.948796992481206</v>
      </c>
    </row>
    <row r="33" spans="1:13" ht="22.5" customHeight="1">
      <c r="A33" s="14" t="s">
        <v>39</v>
      </c>
      <c r="B33" s="15">
        <v>38673552.35</v>
      </c>
      <c r="C33" s="15">
        <v>38039984.94</v>
      </c>
      <c r="D33" s="16">
        <f t="shared" si="0"/>
        <v>-633567.4100000039</v>
      </c>
      <c r="E33" s="16">
        <f t="shared" si="1"/>
        <v>-1.6382446698098678</v>
      </c>
      <c r="F33" s="15">
        <v>330.96</v>
      </c>
      <c r="G33" s="15">
        <v>348.46</v>
      </c>
      <c r="H33" s="16">
        <f t="shared" si="2"/>
        <v>17.5</v>
      </c>
      <c r="I33" s="16">
        <f t="shared" si="3"/>
        <v>5.287648054145516</v>
      </c>
      <c r="J33" s="15">
        <v>23386.85</v>
      </c>
      <c r="K33" s="15">
        <v>31004.26</v>
      </c>
      <c r="L33" s="16">
        <f t="shared" si="4"/>
        <v>7617.41</v>
      </c>
      <c r="M33" s="16">
        <f t="shared" si="5"/>
        <v>32.57133816653376</v>
      </c>
    </row>
  </sheetData>
  <sheetProtection/>
  <mergeCells count="5">
    <mergeCell ref="A1:M1"/>
    <mergeCell ref="B2:E2"/>
    <mergeCell ref="F2:I2"/>
    <mergeCell ref="J2:M2"/>
    <mergeCell ref="A2:A3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N34"/>
  <sheetViews>
    <sheetView workbookViewId="0" topLeftCell="A10">
      <selection activeCell="I16" sqref="I16"/>
    </sheetView>
  </sheetViews>
  <sheetFormatPr defaultColWidth="9.00390625" defaultRowHeight="14.25"/>
  <cols>
    <col min="1" max="1" width="21.50390625" style="0" customWidth="1"/>
    <col min="2" max="2" width="14.625" style="0" customWidth="1"/>
    <col min="3" max="3" width="13.625" style="0" customWidth="1"/>
    <col min="4" max="4" width="10.25390625" style="0" customWidth="1"/>
    <col min="5" max="5" width="8.375" style="0" customWidth="1"/>
    <col min="6" max="6" width="14.125" style="0" customWidth="1"/>
    <col min="7" max="7" width="13.25390625" style="0" customWidth="1"/>
    <col min="8" max="9" width="11.25390625" style="0" customWidth="1"/>
    <col min="10" max="10" width="13.00390625" style="0" customWidth="1"/>
    <col min="11" max="11" width="12.75390625" style="0" customWidth="1"/>
    <col min="12" max="12" width="9.625" style="0" bestFit="1" customWidth="1"/>
    <col min="13" max="13" width="10.375" style="0" bestFit="1" customWidth="1"/>
  </cols>
  <sheetData>
    <row r="1" spans="1:14" ht="27" customHeight="1">
      <c r="A1" s="1" t="s">
        <v>73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3" ht="24" customHeight="1">
      <c r="A2" s="4" t="s">
        <v>1</v>
      </c>
      <c r="B2" s="3" t="s">
        <v>74</v>
      </c>
      <c r="C2" s="6"/>
      <c r="D2" s="6"/>
      <c r="E2" s="6"/>
      <c r="F2" s="4" t="s">
        <v>75</v>
      </c>
      <c r="G2" s="5"/>
      <c r="H2" s="5"/>
      <c r="I2" s="5"/>
      <c r="J2" s="3" t="s">
        <v>76</v>
      </c>
      <c r="K2" s="6"/>
      <c r="L2" s="6"/>
      <c r="M2" s="6"/>
    </row>
    <row r="3" spans="1:13" ht="30" customHeight="1">
      <c r="A3" s="5"/>
      <c r="B3" s="12" t="s">
        <v>6</v>
      </c>
      <c r="C3" s="12" t="s">
        <v>7</v>
      </c>
      <c r="D3" s="12" t="s">
        <v>8</v>
      </c>
      <c r="E3" s="12" t="s">
        <v>9</v>
      </c>
      <c r="F3" s="13" t="s">
        <v>6</v>
      </c>
      <c r="G3" s="13" t="s">
        <v>7</v>
      </c>
      <c r="H3" s="13" t="s">
        <v>8</v>
      </c>
      <c r="I3" s="13" t="s">
        <v>9</v>
      </c>
      <c r="J3" s="13" t="s">
        <v>6</v>
      </c>
      <c r="K3" s="13" t="s">
        <v>7</v>
      </c>
      <c r="L3" s="13" t="s">
        <v>8</v>
      </c>
      <c r="M3" s="13" t="s">
        <v>9</v>
      </c>
    </row>
    <row r="4" spans="1:13" ht="14.25">
      <c r="A4" s="14" t="s">
        <v>10</v>
      </c>
      <c r="B4" s="15">
        <v>13389243.28</v>
      </c>
      <c r="C4" s="15">
        <v>76175862</v>
      </c>
      <c r="D4" s="16">
        <f aca="true" t="shared" si="0" ref="D4:D33">C4-B4</f>
        <v>62786618.72</v>
      </c>
      <c r="E4" s="17">
        <f aca="true" t="shared" si="1" ref="E4:E33">(C4-B4)*100/B4</f>
        <v>468.933287766805</v>
      </c>
      <c r="F4" s="15">
        <v>1076018510.17</v>
      </c>
      <c r="G4" s="15">
        <v>1229467755.81</v>
      </c>
      <c r="H4" s="16">
        <f aca="true" t="shared" si="2" ref="H4:H33">G4-F4</f>
        <v>153449245.63999987</v>
      </c>
      <c r="I4" s="17">
        <f aca="true" t="shared" si="3" ref="I4:I33">(G4-F4)*100/F4</f>
        <v>14.260836982790977</v>
      </c>
      <c r="J4" s="19">
        <v>1079329174.42</v>
      </c>
      <c r="K4" s="19">
        <v>1233108903.92</v>
      </c>
      <c r="L4" s="16">
        <f aca="true" t="shared" si="4" ref="L4:L33">K4-J4</f>
        <v>153779729.5</v>
      </c>
      <c r="M4" s="17">
        <f aca="true" t="shared" si="5" ref="M4:M33">(K4-J4)*100/J4</f>
        <v>14.247713593273037</v>
      </c>
    </row>
    <row r="5" spans="1:13" ht="14.25">
      <c r="A5" s="14" t="s">
        <v>11</v>
      </c>
      <c r="B5" s="15">
        <v>32173300</v>
      </c>
      <c r="C5" s="15">
        <v>7373300</v>
      </c>
      <c r="D5" s="16">
        <f t="shared" si="0"/>
        <v>-24800000</v>
      </c>
      <c r="E5" s="17">
        <f t="shared" si="1"/>
        <v>-77.0825498161519</v>
      </c>
      <c r="F5" s="15">
        <v>564618205.94</v>
      </c>
      <c r="G5" s="15">
        <v>676448418.8</v>
      </c>
      <c r="H5" s="16">
        <f t="shared" si="2"/>
        <v>111830212.8599999</v>
      </c>
      <c r="I5" s="17">
        <f t="shared" si="3"/>
        <v>19.80634199951457</v>
      </c>
      <c r="J5" s="19">
        <v>566651603.69</v>
      </c>
      <c r="K5" s="19">
        <v>689032587.13</v>
      </c>
      <c r="L5" s="16">
        <f t="shared" si="4"/>
        <v>122380983.43999994</v>
      </c>
      <c r="M5" s="17">
        <f t="shared" si="5"/>
        <v>21.59721822775451</v>
      </c>
    </row>
    <row r="6" spans="1:13" ht="14.25">
      <c r="A6" s="14" t="s">
        <v>12</v>
      </c>
      <c r="B6" s="15">
        <v>5222800</v>
      </c>
      <c r="C6" s="15">
        <v>5874400</v>
      </c>
      <c r="D6" s="16">
        <f t="shared" si="0"/>
        <v>651600</v>
      </c>
      <c r="E6" s="17">
        <f t="shared" si="1"/>
        <v>12.476066477751397</v>
      </c>
      <c r="F6" s="15">
        <v>64301823.11</v>
      </c>
      <c r="G6" s="15">
        <v>54449916.85</v>
      </c>
      <c r="H6" s="16">
        <f t="shared" si="2"/>
        <v>-9851906.259999998</v>
      </c>
      <c r="I6" s="17">
        <f t="shared" si="3"/>
        <v>-15.321348265890556</v>
      </c>
      <c r="J6" s="19">
        <v>64795893.01</v>
      </c>
      <c r="K6" s="19">
        <v>55089434.15</v>
      </c>
      <c r="L6" s="16">
        <f t="shared" si="4"/>
        <v>-9706458.86</v>
      </c>
      <c r="M6" s="17">
        <f t="shared" si="5"/>
        <v>-14.980052606886666</v>
      </c>
    </row>
    <row r="7" spans="1:13" ht="14.25">
      <c r="A7" s="14" t="s">
        <v>13</v>
      </c>
      <c r="B7" s="15">
        <v>5195000</v>
      </c>
      <c r="C7" s="15">
        <v>31929500</v>
      </c>
      <c r="D7" s="16">
        <f t="shared" si="0"/>
        <v>26734500</v>
      </c>
      <c r="E7" s="17">
        <f t="shared" si="1"/>
        <v>514.6198267564966</v>
      </c>
      <c r="F7" s="15">
        <v>310455956.58</v>
      </c>
      <c r="G7" s="15">
        <v>338294729.36</v>
      </c>
      <c r="H7" s="16">
        <f t="shared" si="2"/>
        <v>27838772.78000003</v>
      </c>
      <c r="I7" s="17">
        <f t="shared" si="3"/>
        <v>8.967060283421034</v>
      </c>
      <c r="J7" s="19">
        <v>329019264.88</v>
      </c>
      <c r="K7" s="19">
        <v>339046222.86</v>
      </c>
      <c r="L7" s="16">
        <f t="shared" si="4"/>
        <v>10026957.98000002</v>
      </c>
      <c r="M7" s="17">
        <f t="shared" si="5"/>
        <v>3.0475291419963066</v>
      </c>
    </row>
    <row r="8" spans="1:13" ht="14.25">
      <c r="A8" s="14" t="s">
        <v>14</v>
      </c>
      <c r="B8" s="15">
        <v>2704146</v>
      </c>
      <c r="C8" s="15">
        <v>4121842.1</v>
      </c>
      <c r="D8" s="16">
        <f t="shared" si="0"/>
        <v>1417696.1</v>
      </c>
      <c r="E8" s="17">
        <f t="shared" si="1"/>
        <v>52.426758762285765</v>
      </c>
      <c r="F8" s="15">
        <v>20948352.09</v>
      </c>
      <c r="G8" s="15">
        <v>24314053.11</v>
      </c>
      <c r="H8" s="16">
        <f t="shared" si="2"/>
        <v>3365701.0199999996</v>
      </c>
      <c r="I8" s="17">
        <f t="shared" si="3"/>
        <v>16.066662454115736</v>
      </c>
      <c r="J8" s="19">
        <v>22389072.42</v>
      </c>
      <c r="K8" s="19">
        <v>25218673.28</v>
      </c>
      <c r="L8" s="16">
        <f t="shared" si="4"/>
        <v>2829600.8599999994</v>
      </c>
      <c r="M8" s="17">
        <f t="shared" si="5"/>
        <v>12.638312150316406</v>
      </c>
    </row>
    <row r="9" spans="1:13" ht="14.25">
      <c r="A9" s="14" t="s">
        <v>15</v>
      </c>
      <c r="B9" s="15">
        <v>4492750</v>
      </c>
      <c r="C9" s="15">
        <v>1313033</v>
      </c>
      <c r="D9" s="16">
        <f t="shared" si="0"/>
        <v>-3179717</v>
      </c>
      <c r="E9" s="17">
        <f t="shared" si="1"/>
        <v>-70.77440320516388</v>
      </c>
      <c r="F9" s="15">
        <v>258758475.56</v>
      </c>
      <c r="G9" s="15">
        <v>287279428.81</v>
      </c>
      <c r="H9" s="16">
        <f t="shared" si="2"/>
        <v>28520953.25</v>
      </c>
      <c r="I9" s="17">
        <f t="shared" si="3"/>
        <v>11.022229586209887</v>
      </c>
      <c r="J9" s="19">
        <v>259569717.84</v>
      </c>
      <c r="K9" s="19">
        <v>288065501.92</v>
      </c>
      <c r="L9" s="16">
        <f t="shared" si="4"/>
        <v>28495784.080000013</v>
      </c>
      <c r="M9" s="17">
        <f t="shared" si="5"/>
        <v>10.978084931141678</v>
      </c>
    </row>
    <row r="10" spans="1:13" ht="14.25">
      <c r="A10" s="14" t="s">
        <v>16</v>
      </c>
      <c r="B10" s="15">
        <v>4619771.28</v>
      </c>
      <c r="C10" s="15">
        <v>307875.4</v>
      </c>
      <c r="D10" s="16">
        <f t="shared" si="0"/>
        <v>-4311895.88</v>
      </c>
      <c r="E10" s="17">
        <f t="shared" si="1"/>
        <v>-93.33570037692428</v>
      </c>
      <c r="F10" s="15">
        <v>16754804.92</v>
      </c>
      <c r="G10" s="15">
        <v>17999965.65</v>
      </c>
      <c r="H10" s="16">
        <f t="shared" si="2"/>
        <v>1245160.7299999986</v>
      </c>
      <c r="I10" s="17">
        <f t="shared" si="3"/>
        <v>7.431663549324085</v>
      </c>
      <c r="J10" s="19">
        <v>17270505.53</v>
      </c>
      <c r="K10" s="19">
        <v>19205901.17</v>
      </c>
      <c r="L10" s="16">
        <f t="shared" si="4"/>
        <v>1935395.6400000006</v>
      </c>
      <c r="M10" s="17">
        <f t="shared" si="5"/>
        <v>11.206363569601894</v>
      </c>
    </row>
    <row r="11" spans="1:13" ht="14.25">
      <c r="A11" s="14" t="s">
        <v>17</v>
      </c>
      <c r="B11" s="15">
        <v>2013520</v>
      </c>
      <c r="C11" s="15">
        <v>1666424</v>
      </c>
      <c r="D11" s="16">
        <f t="shared" si="0"/>
        <v>-347096</v>
      </c>
      <c r="E11" s="17">
        <f t="shared" si="1"/>
        <v>-17.238269299535144</v>
      </c>
      <c r="F11" s="15">
        <v>47622317</v>
      </c>
      <c r="G11" s="15">
        <v>57688101.27</v>
      </c>
      <c r="H11" s="16">
        <f t="shared" si="2"/>
        <v>10065784.270000003</v>
      </c>
      <c r="I11" s="17">
        <f t="shared" si="3"/>
        <v>21.136695784877507</v>
      </c>
      <c r="J11" s="19">
        <v>49778353</v>
      </c>
      <c r="K11" s="19">
        <v>60345564.25</v>
      </c>
      <c r="L11" s="16">
        <f t="shared" si="4"/>
        <v>10567211.25</v>
      </c>
      <c r="M11" s="17">
        <f t="shared" si="5"/>
        <v>21.228527287754982</v>
      </c>
    </row>
    <row r="12" spans="1:13" ht="14.25">
      <c r="A12" s="14" t="s">
        <v>18</v>
      </c>
      <c r="B12" s="15">
        <v>3861038</v>
      </c>
      <c r="C12" s="15">
        <v>4876815</v>
      </c>
      <c r="D12" s="16">
        <f t="shared" si="0"/>
        <v>1015777</v>
      </c>
      <c r="E12" s="17">
        <f t="shared" si="1"/>
        <v>26.308391681200757</v>
      </c>
      <c r="F12" s="15">
        <v>27928206.86</v>
      </c>
      <c r="G12" s="15">
        <v>28546524.24</v>
      </c>
      <c r="H12" s="16">
        <f t="shared" si="2"/>
        <v>618317.379999999</v>
      </c>
      <c r="I12" s="17">
        <f t="shared" si="3"/>
        <v>2.213953022832913</v>
      </c>
      <c r="J12" s="19">
        <v>28580844.52</v>
      </c>
      <c r="K12" s="19">
        <v>28561198.98</v>
      </c>
      <c r="L12" s="16">
        <f t="shared" si="4"/>
        <v>-19645.539999999106</v>
      </c>
      <c r="M12" s="17">
        <f t="shared" si="5"/>
        <v>-0.06873673724459667</v>
      </c>
    </row>
    <row r="13" spans="1:13" ht="14.25">
      <c r="A13" s="14" t="s">
        <v>19</v>
      </c>
      <c r="B13" s="15">
        <v>1353820</v>
      </c>
      <c r="C13" s="15">
        <v>1254280</v>
      </c>
      <c r="D13" s="16">
        <f t="shared" si="0"/>
        <v>-99540</v>
      </c>
      <c r="E13" s="17">
        <f t="shared" si="1"/>
        <v>-7.35252840111684</v>
      </c>
      <c r="F13" s="15">
        <v>11772169.96</v>
      </c>
      <c r="G13" s="15">
        <v>14384138.5</v>
      </c>
      <c r="H13" s="16">
        <f t="shared" si="2"/>
        <v>2611968.539999999</v>
      </c>
      <c r="I13" s="17">
        <f t="shared" si="3"/>
        <v>22.18765570727454</v>
      </c>
      <c r="J13" s="19">
        <v>12262508.24</v>
      </c>
      <c r="K13" s="19">
        <v>16356673.82</v>
      </c>
      <c r="L13" s="16">
        <f t="shared" si="4"/>
        <v>4094165.58</v>
      </c>
      <c r="M13" s="17">
        <f t="shared" si="5"/>
        <v>33.38766832910198</v>
      </c>
    </row>
    <row r="14" spans="1:13" ht="14.25">
      <c r="A14" s="14" t="s">
        <v>20</v>
      </c>
      <c r="B14" s="15">
        <v>3460860</v>
      </c>
      <c r="C14" s="15">
        <v>4778800</v>
      </c>
      <c r="D14" s="16">
        <f t="shared" si="0"/>
        <v>1317940</v>
      </c>
      <c r="E14" s="17">
        <f t="shared" si="1"/>
        <v>38.081286154308465</v>
      </c>
      <c r="F14" s="15">
        <v>31421425.44</v>
      </c>
      <c r="G14" s="15">
        <v>33941146</v>
      </c>
      <c r="H14" s="16">
        <f t="shared" si="2"/>
        <v>2519720.5599999987</v>
      </c>
      <c r="I14" s="17">
        <f t="shared" si="3"/>
        <v>8.019116016271981</v>
      </c>
      <c r="J14" s="19">
        <v>31425489.78</v>
      </c>
      <c r="K14" s="19">
        <v>33945690.79</v>
      </c>
      <c r="L14" s="16">
        <f t="shared" si="4"/>
        <v>2520201.009999998</v>
      </c>
      <c r="M14" s="17">
        <f t="shared" si="5"/>
        <v>8.01960773767771</v>
      </c>
    </row>
    <row r="15" spans="1:13" ht="14.25">
      <c r="A15" s="14" t="s">
        <v>21</v>
      </c>
      <c r="B15" s="15">
        <v>1339437</v>
      </c>
      <c r="C15" s="15">
        <v>304824.09</v>
      </c>
      <c r="D15" s="16">
        <f t="shared" si="0"/>
        <v>-1034612.9099999999</v>
      </c>
      <c r="E15" s="17">
        <f t="shared" si="1"/>
        <v>-77.24237198166094</v>
      </c>
      <c r="F15" s="15">
        <v>1673169.83</v>
      </c>
      <c r="G15" s="15">
        <v>1308970.36</v>
      </c>
      <c r="H15" s="16">
        <f t="shared" si="2"/>
        <v>-364199.47</v>
      </c>
      <c r="I15" s="17">
        <f t="shared" si="3"/>
        <v>-21.76703544791983</v>
      </c>
      <c r="J15" s="19">
        <v>1867466.79</v>
      </c>
      <c r="K15" s="19">
        <v>1398911.51</v>
      </c>
      <c r="L15" s="16">
        <f t="shared" si="4"/>
        <v>-468555.28</v>
      </c>
      <c r="M15" s="17">
        <f t="shared" si="5"/>
        <v>-25.090421018946206</v>
      </c>
    </row>
    <row r="16" spans="1:13" ht="14.25">
      <c r="A16" s="14" t="s">
        <v>22</v>
      </c>
      <c r="B16" s="15">
        <v>1119000</v>
      </c>
      <c r="C16" s="15">
        <v>1181000</v>
      </c>
      <c r="D16" s="16">
        <f t="shared" si="0"/>
        <v>62000</v>
      </c>
      <c r="E16" s="17">
        <f t="shared" si="1"/>
        <v>5.540661304736372</v>
      </c>
      <c r="F16" s="15">
        <v>10205339.7</v>
      </c>
      <c r="G16" s="15">
        <v>12384503.91</v>
      </c>
      <c r="H16" s="16">
        <f t="shared" si="2"/>
        <v>2179164.210000001</v>
      </c>
      <c r="I16" s="17">
        <f t="shared" si="3"/>
        <v>21.353176612043605</v>
      </c>
      <c r="J16" s="19">
        <v>10355053.66</v>
      </c>
      <c r="K16" s="19">
        <v>12563301.53</v>
      </c>
      <c r="L16" s="16">
        <f t="shared" si="4"/>
        <v>2208247.869999999</v>
      </c>
      <c r="M16" s="17">
        <f t="shared" si="5"/>
        <v>21.325315565771767</v>
      </c>
    </row>
    <row r="17" spans="1:13" ht="14.25">
      <c r="A17" s="14" t="s">
        <v>23</v>
      </c>
      <c r="B17" s="15">
        <v>1395824</v>
      </c>
      <c r="C17" s="15">
        <v>1545200</v>
      </c>
      <c r="D17" s="16">
        <f t="shared" si="0"/>
        <v>149376</v>
      </c>
      <c r="E17" s="17">
        <f t="shared" si="1"/>
        <v>10.701635736310594</v>
      </c>
      <c r="F17" s="15">
        <v>26302153.27</v>
      </c>
      <c r="G17" s="15">
        <v>28166439.57</v>
      </c>
      <c r="H17" s="16">
        <f t="shared" si="2"/>
        <v>1864286.3000000007</v>
      </c>
      <c r="I17" s="17">
        <f t="shared" si="3"/>
        <v>7.087960749306365</v>
      </c>
      <c r="J17" s="19">
        <v>31425489.78</v>
      </c>
      <c r="K17" s="19">
        <v>29974282.29</v>
      </c>
      <c r="L17" s="16">
        <f t="shared" si="4"/>
        <v>-1451207.490000002</v>
      </c>
      <c r="M17" s="17">
        <f t="shared" si="5"/>
        <v>-4.617931176759537</v>
      </c>
    </row>
    <row r="18" spans="1:13" ht="14.25">
      <c r="A18" s="14" t="s">
        <v>24</v>
      </c>
      <c r="B18" s="15">
        <v>3584017.29</v>
      </c>
      <c r="C18" s="15">
        <v>3086500</v>
      </c>
      <c r="D18" s="16">
        <f t="shared" si="0"/>
        <v>-497517.29000000004</v>
      </c>
      <c r="E18" s="17">
        <f t="shared" si="1"/>
        <v>-13.881553847079795</v>
      </c>
      <c r="F18" s="15">
        <v>290072269.05</v>
      </c>
      <c r="G18" s="15">
        <v>305458335.86</v>
      </c>
      <c r="H18" s="16">
        <f t="shared" si="2"/>
        <v>15386066.810000002</v>
      </c>
      <c r="I18" s="17">
        <f t="shared" si="3"/>
        <v>5.3042184488679585</v>
      </c>
      <c r="J18" s="19">
        <v>293363280.02</v>
      </c>
      <c r="K18" s="19">
        <v>308411159</v>
      </c>
      <c r="L18" s="16">
        <f t="shared" si="4"/>
        <v>15047878.98000002</v>
      </c>
      <c r="M18" s="17">
        <f t="shared" si="5"/>
        <v>5.129435074142249</v>
      </c>
    </row>
    <row r="19" spans="1:13" ht="14.25">
      <c r="A19" s="14" t="s">
        <v>25</v>
      </c>
      <c r="B19" s="15">
        <v>40261500</v>
      </c>
      <c r="C19" s="15">
        <v>1700000</v>
      </c>
      <c r="D19" s="16">
        <f t="shared" si="0"/>
        <v>-38561500</v>
      </c>
      <c r="E19" s="17">
        <f t="shared" si="1"/>
        <v>-95.77760391440955</v>
      </c>
      <c r="F19" s="15">
        <v>70206576.36</v>
      </c>
      <c r="G19" s="15">
        <v>75772274.54</v>
      </c>
      <c r="H19" s="16">
        <f t="shared" si="2"/>
        <v>5565698.180000007</v>
      </c>
      <c r="I19" s="17">
        <f t="shared" si="3"/>
        <v>7.927602325258874</v>
      </c>
      <c r="J19" s="19">
        <v>78736796.62</v>
      </c>
      <c r="K19" s="19">
        <v>84639076.66</v>
      </c>
      <c r="L19" s="16">
        <f t="shared" si="4"/>
        <v>5902280.039999992</v>
      </c>
      <c r="M19" s="17">
        <f t="shared" si="5"/>
        <v>7.496215611216202</v>
      </c>
    </row>
    <row r="20" spans="1:13" ht="14.25">
      <c r="A20" s="14" t="s">
        <v>26</v>
      </c>
      <c r="B20" s="15">
        <v>2847756</v>
      </c>
      <c r="C20" s="15">
        <v>3907755</v>
      </c>
      <c r="D20" s="16">
        <f t="shared" si="0"/>
        <v>1059999</v>
      </c>
      <c r="E20" s="17">
        <f t="shared" si="1"/>
        <v>37.22225499656572</v>
      </c>
      <c r="F20" s="15">
        <v>27817070.56</v>
      </c>
      <c r="G20" s="15">
        <v>27146602.05</v>
      </c>
      <c r="H20" s="16">
        <f t="shared" si="2"/>
        <v>-670468.5099999979</v>
      </c>
      <c r="I20" s="17">
        <f t="shared" si="3"/>
        <v>-2.4102772021008882</v>
      </c>
      <c r="J20" s="19">
        <v>29185897.01</v>
      </c>
      <c r="K20" s="19">
        <v>29816479.05</v>
      </c>
      <c r="L20" s="16">
        <f t="shared" si="4"/>
        <v>630582.0399999991</v>
      </c>
      <c r="M20" s="17">
        <f t="shared" si="5"/>
        <v>2.1605710449260545</v>
      </c>
    </row>
    <row r="21" spans="1:13" ht="14.25">
      <c r="A21" s="14" t="s">
        <v>27</v>
      </c>
      <c r="B21" s="15">
        <v>14364200</v>
      </c>
      <c r="C21" s="15">
        <v>13779020</v>
      </c>
      <c r="D21" s="16">
        <f t="shared" si="0"/>
        <v>-585180</v>
      </c>
      <c r="E21" s="17">
        <f t="shared" si="1"/>
        <v>-4.073878113643642</v>
      </c>
      <c r="F21" s="15">
        <v>194726200</v>
      </c>
      <c r="G21" s="15">
        <v>264272799.83</v>
      </c>
      <c r="H21" s="16">
        <f t="shared" si="2"/>
        <v>69546599.83000001</v>
      </c>
      <c r="I21" s="17">
        <f t="shared" si="3"/>
        <v>35.715070611966965</v>
      </c>
      <c r="J21" s="19">
        <v>198249100</v>
      </c>
      <c r="K21" s="19">
        <v>267317327.32</v>
      </c>
      <c r="L21" s="16">
        <f t="shared" si="4"/>
        <v>69068227.32</v>
      </c>
      <c r="M21" s="17">
        <f t="shared" si="5"/>
        <v>34.83911267188602</v>
      </c>
    </row>
    <row r="22" spans="1:13" ht="14.25">
      <c r="A22" s="14" t="s">
        <v>28</v>
      </c>
      <c r="B22" s="15">
        <v>6463530</v>
      </c>
      <c r="C22" s="15">
        <v>5847068</v>
      </c>
      <c r="D22" s="16">
        <f t="shared" si="0"/>
        <v>-616462</v>
      </c>
      <c r="E22" s="17">
        <f t="shared" si="1"/>
        <v>-9.537543726106323</v>
      </c>
      <c r="F22" s="15">
        <v>54709945.6</v>
      </c>
      <c r="G22" s="15">
        <v>58973154.65</v>
      </c>
      <c r="H22" s="16">
        <f t="shared" si="2"/>
        <v>4263209.049999997</v>
      </c>
      <c r="I22" s="17">
        <f t="shared" si="3"/>
        <v>7.792384004856325</v>
      </c>
      <c r="J22" s="19">
        <v>55123229.65</v>
      </c>
      <c r="K22" s="19">
        <v>59308093.31</v>
      </c>
      <c r="L22" s="16">
        <f t="shared" si="4"/>
        <v>4184863.660000004</v>
      </c>
      <c r="M22" s="17">
        <f t="shared" si="5"/>
        <v>7.591833219082807</v>
      </c>
    </row>
    <row r="23" spans="1:13" ht="14.25">
      <c r="A23" s="14" t="s">
        <v>29</v>
      </c>
      <c r="B23" s="15">
        <v>7585480</v>
      </c>
      <c r="C23" s="15">
        <v>6408068</v>
      </c>
      <c r="D23" s="16">
        <f t="shared" si="0"/>
        <v>-1177412</v>
      </c>
      <c r="E23" s="17">
        <f t="shared" si="1"/>
        <v>-15.521918191070307</v>
      </c>
      <c r="F23" s="15">
        <v>1529970.31</v>
      </c>
      <c r="G23" s="15">
        <v>8664729.28</v>
      </c>
      <c r="H23" s="16">
        <f t="shared" si="2"/>
        <v>7134758.969999999</v>
      </c>
      <c r="I23" s="17">
        <f t="shared" si="3"/>
        <v>466.33316498801855</v>
      </c>
      <c r="J23" s="19">
        <v>1620032.45</v>
      </c>
      <c r="K23" s="19">
        <v>8896838.43</v>
      </c>
      <c r="L23" s="16">
        <f t="shared" si="4"/>
        <v>7276805.9799999995</v>
      </c>
      <c r="M23" s="17">
        <f t="shared" si="5"/>
        <v>449.17655692637516</v>
      </c>
    </row>
    <row r="24" spans="1:13" ht="14.25">
      <c r="A24" s="14" t="s">
        <v>30</v>
      </c>
      <c r="B24" s="15">
        <v>3502780</v>
      </c>
      <c r="C24" s="15">
        <v>2012000</v>
      </c>
      <c r="D24" s="16">
        <f t="shared" si="0"/>
        <v>-1490780</v>
      </c>
      <c r="E24" s="17">
        <f t="shared" si="1"/>
        <v>-42.55990955755143</v>
      </c>
      <c r="F24" s="15">
        <v>61860200</v>
      </c>
      <c r="G24" s="15">
        <v>70133034.13</v>
      </c>
      <c r="H24" s="16">
        <f t="shared" si="2"/>
        <v>8272834.129999995</v>
      </c>
      <c r="I24" s="17">
        <f t="shared" si="3"/>
        <v>13.373435795551899</v>
      </c>
      <c r="J24" s="19">
        <v>61882642</v>
      </c>
      <c r="K24" s="19">
        <v>70470837.11</v>
      </c>
      <c r="L24" s="16">
        <f t="shared" si="4"/>
        <v>8588195.11</v>
      </c>
      <c r="M24" s="17">
        <f t="shared" si="5"/>
        <v>13.878197233401897</v>
      </c>
    </row>
    <row r="25" spans="1:13" ht="14.25">
      <c r="A25" s="14" t="s">
        <v>31</v>
      </c>
      <c r="B25" s="15">
        <v>2607485</v>
      </c>
      <c r="C25" s="15">
        <v>3277164</v>
      </c>
      <c r="D25" s="16">
        <f t="shared" si="0"/>
        <v>669679</v>
      </c>
      <c r="E25" s="17">
        <f t="shared" si="1"/>
        <v>25.682947361154522</v>
      </c>
      <c r="F25" s="15">
        <v>7215872.62</v>
      </c>
      <c r="G25" s="15">
        <v>7829470.35</v>
      </c>
      <c r="H25" s="16">
        <f t="shared" si="2"/>
        <v>613597.7299999995</v>
      </c>
      <c r="I25" s="17">
        <f t="shared" si="3"/>
        <v>8.50344459101607</v>
      </c>
      <c r="J25" s="19">
        <v>7435393.45</v>
      </c>
      <c r="K25" s="19">
        <v>8376695.04</v>
      </c>
      <c r="L25" s="16">
        <f t="shared" si="4"/>
        <v>941301.5899999999</v>
      </c>
      <c r="M25" s="17">
        <f t="shared" si="5"/>
        <v>12.659741496262042</v>
      </c>
    </row>
    <row r="26" spans="1:13" ht="14.25">
      <c r="A26" s="14" t="s">
        <v>32</v>
      </c>
      <c r="B26" s="15">
        <v>1810000</v>
      </c>
      <c r="C26" s="15">
        <v>3980000</v>
      </c>
      <c r="D26" s="16">
        <f t="shared" si="0"/>
        <v>2170000</v>
      </c>
      <c r="E26" s="17">
        <f t="shared" si="1"/>
        <v>119.88950276243094</v>
      </c>
      <c r="F26" s="15">
        <v>172443874.47</v>
      </c>
      <c r="G26" s="15">
        <v>188973797.3</v>
      </c>
      <c r="H26" s="16">
        <f t="shared" si="2"/>
        <v>16529922.830000013</v>
      </c>
      <c r="I26" s="17">
        <f t="shared" si="3"/>
        <v>9.585682808858321</v>
      </c>
      <c r="J26" s="19">
        <v>191777863.17</v>
      </c>
      <c r="K26" s="19">
        <v>199837374.28</v>
      </c>
      <c r="L26" s="16">
        <f t="shared" si="4"/>
        <v>8059511.110000014</v>
      </c>
      <c r="M26" s="17">
        <f t="shared" si="5"/>
        <v>4.2025242000197505</v>
      </c>
    </row>
    <row r="27" spans="1:13" ht="14.25">
      <c r="A27" s="14" t="s">
        <v>33</v>
      </c>
      <c r="B27" s="15">
        <v>2317000</v>
      </c>
      <c r="C27" s="15">
        <v>1960200</v>
      </c>
      <c r="D27" s="16">
        <f t="shared" si="0"/>
        <v>-356800</v>
      </c>
      <c r="E27" s="17">
        <f t="shared" si="1"/>
        <v>-15.399223133362106</v>
      </c>
      <c r="F27" s="15">
        <v>17630816.31</v>
      </c>
      <c r="G27" s="15">
        <v>21830816.31</v>
      </c>
      <c r="H27" s="16">
        <f t="shared" si="2"/>
        <v>4200000</v>
      </c>
      <c r="I27" s="17">
        <f t="shared" si="3"/>
        <v>23.821925917393898</v>
      </c>
      <c r="J27" s="19">
        <v>17678987.2</v>
      </c>
      <c r="K27" s="19">
        <v>21878987.2</v>
      </c>
      <c r="L27" s="16">
        <f t="shared" si="4"/>
        <v>4200000</v>
      </c>
      <c r="M27" s="17">
        <f t="shared" si="5"/>
        <v>23.75701703093037</v>
      </c>
    </row>
    <row r="28" spans="1:13" ht="14.25">
      <c r="A28" s="14" t="s">
        <v>34</v>
      </c>
      <c r="B28" s="15">
        <v>2847756</v>
      </c>
      <c r="C28" s="15">
        <v>32486138.2</v>
      </c>
      <c r="D28" s="16">
        <f t="shared" si="0"/>
        <v>29638382.2</v>
      </c>
      <c r="E28" s="17">
        <f t="shared" si="1"/>
        <v>1040.7626987705407</v>
      </c>
      <c r="F28" s="15">
        <v>406115882.63</v>
      </c>
      <c r="G28" s="15">
        <v>491580613.52</v>
      </c>
      <c r="H28" s="16">
        <f t="shared" si="2"/>
        <v>85464730.88999999</v>
      </c>
      <c r="I28" s="17">
        <f t="shared" si="3"/>
        <v>21.044419719940954</v>
      </c>
      <c r="J28" s="19">
        <v>407205263.11</v>
      </c>
      <c r="K28" s="19">
        <v>492411785.18</v>
      </c>
      <c r="L28" s="16">
        <f t="shared" si="4"/>
        <v>85206522.07</v>
      </c>
      <c r="M28" s="17">
        <f t="shared" si="5"/>
        <v>20.92471040753292</v>
      </c>
    </row>
    <row r="29" spans="1:13" ht="14.25">
      <c r="A29" s="14" t="s">
        <v>35</v>
      </c>
      <c r="B29" s="15">
        <v>45523734</v>
      </c>
      <c r="C29" s="15">
        <v>5403711.2</v>
      </c>
      <c r="D29" s="16">
        <f t="shared" si="0"/>
        <v>-40120022.8</v>
      </c>
      <c r="E29" s="17">
        <f t="shared" si="1"/>
        <v>-88.1299034037937</v>
      </c>
      <c r="F29" s="15">
        <v>44459463.12</v>
      </c>
      <c r="G29" s="15">
        <v>50551378.31</v>
      </c>
      <c r="H29" s="16">
        <f t="shared" si="2"/>
        <v>6091915.190000005</v>
      </c>
      <c r="I29" s="17">
        <f t="shared" si="3"/>
        <v>13.702178934454045</v>
      </c>
      <c r="J29" s="19">
        <v>50511286.78</v>
      </c>
      <c r="K29" s="19">
        <v>51821294.21</v>
      </c>
      <c r="L29" s="16">
        <f t="shared" si="4"/>
        <v>1310007.4299999997</v>
      </c>
      <c r="M29" s="17">
        <f t="shared" si="5"/>
        <v>2.593494471256865</v>
      </c>
    </row>
    <row r="30" spans="1:13" ht="14.25">
      <c r="A30" s="14" t="s">
        <v>36</v>
      </c>
      <c r="B30" s="15">
        <v>7364550</v>
      </c>
      <c r="C30" s="15">
        <v>8367915.2</v>
      </c>
      <c r="D30" s="16">
        <f t="shared" si="0"/>
        <v>1003365.2000000002</v>
      </c>
      <c r="E30" s="17">
        <f t="shared" si="1"/>
        <v>13.624256743453438</v>
      </c>
      <c r="F30" s="15">
        <v>61638184.97</v>
      </c>
      <c r="G30" s="15">
        <v>71408789.95</v>
      </c>
      <c r="H30" s="16">
        <f t="shared" si="2"/>
        <v>9770604.980000004</v>
      </c>
      <c r="I30" s="17">
        <f t="shared" si="3"/>
        <v>15.85154557155677</v>
      </c>
      <c r="J30" s="19">
        <v>61972853.78</v>
      </c>
      <c r="K30" s="19">
        <v>71774056.71</v>
      </c>
      <c r="L30" s="16">
        <f t="shared" si="4"/>
        <v>9801202.929999992</v>
      </c>
      <c r="M30" s="17">
        <f t="shared" si="5"/>
        <v>15.815316436441169</v>
      </c>
    </row>
    <row r="31" spans="1:13" ht="14.25">
      <c r="A31" s="14" t="s">
        <v>37</v>
      </c>
      <c r="B31" s="15">
        <v>5260703.6</v>
      </c>
      <c r="C31" s="15">
        <v>4773287.7</v>
      </c>
      <c r="D31" s="16">
        <f t="shared" si="0"/>
        <v>-487415.89999999944</v>
      </c>
      <c r="E31" s="17">
        <f t="shared" si="1"/>
        <v>-9.265222621551981</v>
      </c>
      <c r="F31" s="15">
        <v>37089716.55</v>
      </c>
      <c r="G31" s="15">
        <v>40044168.44</v>
      </c>
      <c r="H31" s="16">
        <f t="shared" si="2"/>
        <v>2954451.8900000006</v>
      </c>
      <c r="I31" s="17">
        <f t="shared" si="3"/>
        <v>7.965690128737316</v>
      </c>
      <c r="J31" s="19">
        <v>37224177.55</v>
      </c>
      <c r="K31" s="19">
        <v>40161827.91</v>
      </c>
      <c r="L31" s="16">
        <f t="shared" si="4"/>
        <v>2937650.3599999994</v>
      </c>
      <c r="M31" s="17">
        <f t="shared" si="5"/>
        <v>7.891780432365791</v>
      </c>
    </row>
    <row r="32" spans="1:13" ht="14.25">
      <c r="A32" s="14" t="s">
        <v>38</v>
      </c>
      <c r="B32" s="15">
        <v>6100219</v>
      </c>
      <c r="C32" s="15">
        <v>3947703</v>
      </c>
      <c r="D32" s="16">
        <f t="shared" si="0"/>
        <v>-2152516</v>
      </c>
      <c r="E32" s="17">
        <f t="shared" si="1"/>
        <v>-35.28588072002005</v>
      </c>
      <c r="F32" s="15">
        <v>11764245</v>
      </c>
      <c r="G32" s="15">
        <v>11460379.82</v>
      </c>
      <c r="H32" s="16">
        <f t="shared" si="2"/>
        <v>-303865.1799999997</v>
      </c>
      <c r="I32" s="17">
        <f t="shared" si="3"/>
        <v>-2.582955217270634</v>
      </c>
      <c r="J32" s="19">
        <v>12143701</v>
      </c>
      <c r="K32" s="19">
        <v>13424776.59</v>
      </c>
      <c r="L32" s="16">
        <f t="shared" si="4"/>
        <v>1281075.5899999999</v>
      </c>
      <c r="M32" s="17">
        <f t="shared" si="5"/>
        <v>10.54930115621259</v>
      </c>
    </row>
    <row r="33" spans="1:13" ht="12.75" customHeight="1">
      <c r="A33" s="14" t="s">
        <v>39</v>
      </c>
      <c r="B33" s="15">
        <v>6664000</v>
      </c>
      <c r="C33" s="15">
        <v>2494100</v>
      </c>
      <c r="D33" s="16">
        <f t="shared" si="0"/>
        <v>-4169900</v>
      </c>
      <c r="E33" s="17">
        <f t="shared" si="1"/>
        <v>-62.5735294117647</v>
      </c>
      <c r="F33" s="15">
        <v>132352095.48</v>
      </c>
      <c r="G33" s="15">
        <v>131187368.21</v>
      </c>
      <c r="H33" s="16">
        <f t="shared" si="2"/>
        <v>-1164727.2700000107</v>
      </c>
      <c r="I33" s="17">
        <f t="shared" si="3"/>
        <v>-0.880021782636615</v>
      </c>
      <c r="J33" s="19">
        <v>139959567.31</v>
      </c>
      <c r="K33" s="19">
        <v>140328342.02</v>
      </c>
      <c r="L33" s="16">
        <f t="shared" si="4"/>
        <v>368774.71000000834</v>
      </c>
      <c r="M33" s="17">
        <f t="shared" si="5"/>
        <v>0.2634866033725296</v>
      </c>
    </row>
    <row r="34" ht="14.25" hidden="1">
      <c r="A34" s="18" t="s">
        <v>57</v>
      </c>
    </row>
  </sheetData>
  <sheetProtection/>
  <mergeCells count="5">
    <mergeCell ref="A1:N1"/>
    <mergeCell ref="B2:E2"/>
    <mergeCell ref="F2:I2"/>
    <mergeCell ref="J2:M2"/>
    <mergeCell ref="A2:A3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N34"/>
  <sheetViews>
    <sheetView workbookViewId="0" topLeftCell="A1">
      <selection activeCell="H28" sqref="H28"/>
    </sheetView>
  </sheetViews>
  <sheetFormatPr defaultColWidth="9.00390625" defaultRowHeight="14.25"/>
  <cols>
    <col min="1" max="1" width="20.00390625" style="0" customWidth="1"/>
    <col min="2" max="2" width="14.375" style="0" customWidth="1"/>
    <col min="3" max="3" width="14.625" style="0" customWidth="1"/>
    <col min="4" max="5" width="9.625" style="0" bestFit="1" customWidth="1"/>
    <col min="6" max="6" width="13.50390625" style="0" customWidth="1"/>
    <col min="7" max="7" width="13.625" style="0" customWidth="1"/>
    <col min="8" max="9" width="10.375" style="0" bestFit="1" customWidth="1"/>
    <col min="10" max="10" width="12.75390625" style="0" customWidth="1"/>
    <col min="11" max="11" width="14.00390625" style="0" customWidth="1"/>
    <col min="12" max="12" width="11.25390625" style="0" bestFit="1" customWidth="1"/>
    <col min="13" max="13" width="10.375" style="0" bestFit="1" customWidth="1"/>
  </cols>
  <sheetData>
    <row r="1" spans="1:14" ht="24" customHeight="1">
      <c r="A1" s="1" t="s">
        <v>77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3" ht="21" customHeight="1">
      <c r="A2" s="3" t="s">
        <v>1</v>
      </c>
      <c r="B2" s="4" t="s">
        <v>78</v>
      </c>
      <c r="C2" s="5"/>
      <c r="D2" s="5"/>
      <c r="E2" s="5"/>
      <c r="F2" s="4" t="s">
        <v>79</v>
      </c>
      <c r="G2" s="5"/>
      <c r="H2" s="5"/>
      <c r="I2" s="5"/>
      <c r="J2" s="3" t="s">
        <v>80</v>
      </c>
      <c r="K2" s="6"/>
      <c r="L2" s="6"/>
      <c r="M2" s="6"/>
    </row>
    <row r="3" spans="1:13" ht="21" customHeight="1">
      <c r="A3" s="6"/>
      <c r="B3" s="4" t="s">
        <v>6</v>
      </c>
      <c r="C3" s="4" t="s">
        <v>7</v>
      </c>
      <c r="D3" s="4" t="s">
        <v>8</v>
      </c>
      <c r="E3" s="4" t="s">
        <v>9</v>
      </c>
      <c r="F3" s="4" t="s">
        <v>6</v>
      </c>
      <c r="G3" s="4" t="s">
        <v>7</v>
      </c>
      <c r="H3" s="4" t="s">
        <v>8</v>
      </c>
      <c r="I3" s="4" t="s">
        <v>9</v>
      </c>
      <c r="J3" s="4" t="s">
        <v>6</v>
      </c>
      <c r="K3" s="4" t="s">
        <v>7</v>
      </c>
      <c r="L3" s="4" t="s">
        <v>8</v>
      </c>
      <c r="M3" s="4" t="s">
        <v>9</v>
      </c>
    </row>
    <row r="4" spans="1:13" ht="19.5" customHeight="1">
      <c r="A4" s="7" t="s">
        <v>10</v>
      </c>
      <c r="B4" s="8">
        <v>98648641.21</v>
      </c>
      <c r="C4" s="8">
        <v>1025422279.46</v>
      </c>
      <c r="D4" s="5">
        <f aca="true" t="shared" si="0" ref="D4:D33">C4-B4</f>
        <v>926773638.25</v>
      </c>
      <c r="E4" s="9">
        <f>(C4-B4)*100/B4</f>
        <v>939.4692383822243</v>
      </c>
      <c r="F4" s="8">
        <v>326212598.39</v>
      </c>
      <c r="G4" s="8">
        <v>314986763.21</v>
      </c>
      <c r="H4" s="5">
        <f aca="true" t="shared" si="1" ref="H4:H33">G4-F4</f>
        <v>-11225835.180000007</v>
      </c>
      <c r="I4" s="9">
        <f aca="true" t="shared" si="2" ref="I4:I33">(G4-F4)*100/F4</f>
        <v>-3.4412635304106436</v>
      </c>
      <c r="J4" s="11">
        <v>574503215.95</v>
      </c>
      <c r="K4" s="11">
        <v>710435516.25</v>
      </c>
      <c r="L4" s="9">
        <f aca="true" t="shared" si="3" ref="L4:L33">K4-J4</f>
        <v>135932300.29999995</v>
      </c>
      <c r="M4" s="9">
        <f aca="true" t="shared" si="4" ref="M4:M33">(K4-J4)*100/J4</f>
        <v>23.6608423636449</v>
      </c>
    </row>
    <row r="5" spans="1:13" ht="18.75" customHeight="1">
      <c r="A5" s="7" t="s">
        <v>11</v>
      </c>
      <c r="B5" s="8">
        <v>100781203.36</v>
      </c>
      <c r="C5" s="8">
        <v>941432732.47</v>
      </c>
      <c r="D5" s="5">
        <f t="shared" si="0"/>
        <v>840651529.11</v>
      </c>
      <c r="E5" s="9">
        <f aca="true" t="shared" si="5" ref="E4:E33">(C5-B5)*100/B5</f>
        <v>834.1352366146226</v>
      </c>
      <c r="F5" s="8">
        <v>595320865.3</v>
      </c>
      <c r="G5" s="8">
        <v>669497757.26</v>
      </c>
      <c r="H5" s="5">
        <f t="shared" si="1"/>
        <v>74176891.96000004</v>
      </c>
      <c r="I5" s="9">
        <f t="shared" si="2"/>
        <v>12.459985242180297</v>
      </c>
      <c r="J5" s="11">
        <v>269409986.86</v>
      </c>
      <c r="K5" s="11">
        <v>271934975.21</v>
      </c>
      <c r="L5" s="9">
        <f t="shared" si="3"/>
        <v>2524988.3499999642</v>
      </c>
      <c r="M5" s="9">
        <f t="shared" si="4"/>
        <v>0.9372289347655418</v>
      </c>
    </row>
    <row r="6" spans="1:13" ht="14.25">
      <c r="A6" s="7" t="s">
        <v>12</v>
      </c>
      <c r="B6" s="8">
        <v>26946031.22</v>
      </c>
      <c r="C6" s="8">
        <v>161710878.49</v>
      </c>
      <c r="D6" s="5">
        <f t="shared" si="0"/>
        <v>134764847.27</v>
      </c>
      <c r="E6" s="9">
        <f t="shared" si="5"/>
        <v>500.1287431522542</v>
      </c>
      <c r="F6" s="8">
        <v>309840396.36</v>
      </c>
      <c r="G6" s="8">
        <v>365354957.37</v>
      </c>
      <c r="H6" s="5">
        <f t="shared" si="1"/>
        <v>55514561.00999999</v>
      </c>
      <c r="I6" s="9">
        <f t="shared" si="2"/>
        <v>17.917147557963442</v>
      </c>
      <c r="J6" s="11">
        <v>-150442925.92</v>
      </c>
      <c r="K6" s="11">
        <v>-203644078.88</v>
      </c>
      <c r="L6" s="9">
        <f t="shared" si="3"/>
        <v>-53201152.96000001</v>
      </c>
      <c r="M6" s="9">
        <f t="shared" si="4"/>
        <v>35.36301400325757</v>
      </c>
    </row>
    <row r="7" spans="1:13" ht="14.25">
      <c r="A7" s="7" t="s">
        <v>13</v>
      </c>
      <c r="B7" s="8">
        <v>67897599.76</v>
      </c>
      <c r="C7" s="8">
        <v>1266403538.68</v>
      </c>
      <c r="D7" s="5">
        <f t="shared" si="0"/>
        <v>1198505938.92</v>
      </c>
      <c r="E7" s="9">
        <f t="shared" si="5"/>
        <v>1765.1668735808046</v>
      </c>
      <c r="F7" s="8">
        <v>919961240.54</v>
      </c>
      <c r="G7" s="8">
        <v>1043796482.21</v>
      </c>
      <c r="H7" s="5">
        <f t="shared" si="1"/>
        <v>123835241.67000008</v>
      </c>
      <c r="I7" s="9">
        <f t="shared" si="2"/>
        <v>13.460919461923321</v>
      </c>
      <c r="J7" s="11">
        <v>212173226</v>
      </c>
      <c r="K7" s="11">
        <v>222607056.47</v>
      </c>
      <c r="L7" s="9">
        <f t="shared" si="3"/>
        <v>10433830.469999999</v>
      </c>
      <c r="M7" s="9">
        <f t="shared" si="4"/>
        <v>4.917599956744778</v>
      </c>
    </row>
    <row r="8" spans="1:13" ht="14.25">
      <c r="A8" s="7" t="s">
        <v>14</v>
      </c>
      <c r="B8" s="8">
        <v>1312564.13</v>
      </c>
      <c r="C8" s="8">
        <v>21556209.88</v>
      </c>
      <c r="D8" s="5">
        <f t="shared" si="0"/>
        <v>20243645.75</v>
      </c>
      <c r="E8" s="9">
        <f t="shared" si="5"/>
        <v>1542.2976513917079</v>
      </c>
      <c r="F8" s="8">
        <v>1950104.73</v>
      </c>
      <c r="G8" s="8">
        <v>4052840.46</v>
      </c>
      <c r="H8" s="5">
        <f t="shared" si="1"/>
        <v>2102735.73</v>
      </c>
      <c r="I8" s="9">
        <f t="shared" si="2"/>
        <v>107.82681040930555</v>
      </c>
      <c r="J8" s="11">
        <v>18057927.37</v>
      </c>
      <c r="K8" s="11">
        <v>17503369.42</v>
      </c>
      <c r="L8" s="9">
        <f t="shared" si="3"/>
        <v>-554557.9499999993</v>
      </c>
      <c r="M8" s="9">
        <f t="shared" si="4"/>
        <v>-3.070994464853688</v>
      </c>
    </row>
    <row r="9" spans="1:13" ht="14.25">
      <c r="A9" s="7" t="s">
        <v>15</v>
      </c>
      <c r="B9" s="8">
        <v>45195961.2</v>
      </c>
      <c r="C9" s="8">
        <v>300348432.52</v>
      </c>
      <c r="D9" s="5">
        <f t="shared" si="0"/>
        <v>255152471.32</v>
      </c>
      <c r="E9" s="9">
        <f t="shared" si="5"/>
        <v>564.5470624928317</v>
      </c>
      <c r="F9" s="8">
        <v>252525106.25</v>
      </c>
      <c r="G9" s="8">
        <v>242745239.03</v>
      </c>
      <c r="H9" s="5">
        <f t="shared" si="1"/>
        <v>-9779867.219999999</v>
      </c>
      <c r="I9" s="9">
        <f t="shared" si="2"/>
        <v>-3.8728296624565814</v>
      </c>
      <c r="J9" s="11">
        <v>62177071.34</v>
      </c>
      <c r="K9" s="11">
        <v>57603193.49</v>
      </c>
      <c r="L9" s="9">
        <f t="shared" si="3"/>
        <v>-4573877.8500000015</v>
      </c>
      <c r="M9" s="9">
        <f t="shared" si="4"/>
        <v>-7.356213072482743</v>
      </c>
    </row>
    <row r="10" spans="1:13" ht="14.25">
      <c r="A10" s="7" t="s">
        <v>16</v>
      </c>
      <c r="B10" s="8">
        <v>4905876.25</v>
      </c>
      <c r="C10" s="8">
        <v>29746239.43</v>
      </c>
      <c r="D10" s="5">
        <f t="shared" si="0"/>
        <v>24840363.18</v>
      </c>
      <c r="E10" s="9">
        <f t="shared" si="5"/>
        <v>506.33896808954364</v>
      </c>
      <c r="F10" s="8">
        <v>6081778.17</v>
      </c>
      <c r="G10" s="8">
        <v>7567434.67</v>
      </c>
      <c r="H10" s="5">
        <f t="shared" si="1"/>
        <v>1485656.5</v>
      </c>
      <c r="I10" s="9">
        <f t="shared" si="2"/>
        <v>24.427995538022067</v>
      </c>
      <c r="J10" s="11">
        <v>21857577.2</v>
      </c>
      <c r="K10" s="11">
        <v>22178804.76</v>
      </c>
      <c r="L10" s="9">
        <f t="shared" si="3"/>
        <v>321227.5600000024</v>
      </c>
      <c r="M10" s="9">
        <f t="shared" si="4"/>
        <v>1.469639370643524</v>
      </c>
    </row>
    <row r="11" spans="1:13" ht="14.25">
      <c r="A11" s="7" t="s">
        <v>17</v>
      </c>
      <c r="B11" s="8">
        <v>13640390</v>
      </c>
      <c r="C11" s="8">
        <v>71101919.77</v>
      </c>
      <c r="D11" s="5">
        <f t="shared" si="0"/>
        <v>57461529.769999996</v>
      </c>
      <c r="E11" s="9">
        <f t="shared" si="5"/>
        <v>421.26016756119145</v>
      </c>
      <c r="F11" s="8">
        <v>61731735.44</v>
      </c>
      <c r="G11" s="8">
        <v>65214696.13</v>
      </c>
      <c r="H11" s="5">
        <f t="shared" si="1"/>
        <v>3482960.690000005</v>
      </c>
      <c r="I11" s="9">
        <f t="shared" si="2"/>
        <v>5.642091000965394</v>
      </c>
      <c r="J11" s="11">
        <v>9103092.22</v>
      </c>
      <c r="K11" s="11">
        <v>5887223.64</v>
      </c>
      <c r="L11" s="9">
        <f t="shared" si="3"/>
        <v>-3215868.580000001</v>
      </c>
      <c r="M11" s="9">
        <f t="shared" si="4"/>
        <v>-35.32721082331297</v>
      </c>
    </row>
    <row r="12" spans="1:13" ht="14.25">
      <c r="A12" s="7" t="s">
        <v>18</v>
      </c>
      <c r="B12" s="8">
        <v>6041813.05</v>
      </c>
      <c r="C12" s="8">
        <v>33673167.03</v>
      </c>
      <c r="D12" s="5">
        <f t="shared" si="0"/>
        <v>27631353.98</v>
      </c>
      <c r="E12" s="9">
        <f t="shared" si="5"/>
        <v>457.335467869202</v>
      </c>
      <c r="F12" s="8">
        <v>12738682.4</v>
      </c>
      <c r="G12" s="8">
        <v>19108335.35</v>
      </c>
      <c r="H12" s="5">
        <f t="shared" si="1"/>
        <v>6369652.950000001</v>
      </c>
      <c r="I12" s="9">
        <f t="shared" si="2"/>
        <v>50.002447270370766</v>
      </c>
      <c r="J12" s="11">
        <v>14511798.81</v>
      </c>
      <c r="K12" s="11">
        <v>14564831.68</v>
      </c>
      <c r="L12" s="9">
        <f t="shared" si="3"/>
        <v>53032.86999999918</v>
      </c>
      <c r="M12" s="9">
        <f t="shared" si="4"/>
        <v>0.3654465631335415</v>
      </c>
    </row>
    <row r="13" spans="1:13" ht="14.25">
      <c r="A13" s="7" t="s">
        <v>19</v>
      </c>
      <c r="B13" s="8">
        <v>1734114.68</v>
      </c>
      <c r="C13" s="8">
        <v>17334693.11</v>
      </c>
      <c r="D13" s="5">
        <f t="shared" si="0"/>
        <v>15600578.43</v>
      </c>
      <c r="E13" s="9">
        <f t="shared" si="5"/>
        <v>899.6278394921379</v>
      </c>
      <c r="F13" s="8">
        <v>4349208.21</v>
      </c>
      <c r="G13" s="8">
        <v>4220033.17</v>
      </c>
      <c r="H13" s="5">
        <f t="shared" si="1"/>
        <v>-129175.04000000004</v>
      </c>
      <c r="I13" s="9">
        <f t="shared" si="2"/>
        <v>-2.9700817657566234</v>
      </c>
      <c r="J13" s="11">
        <v>10145952.26</v>
      </c>
      <c r="K13" s="11">
        <v>13114659.94</v>
      </c>
      <c r="L13" s="9">
        <f t="shared" si="3"/>
        <v>2968707.6799999997</v>
      </c>
      <c r="M13" s="9">
        <f t="shared" si="4"/>
        <v>29.260020192525527</v>
      </c>
    </row>
    <row r="14" spans="1:13" ht="14.25">
      <c r="A14" s="7" t="s">
        <v>50</v>
      </c>
      <c r="B14" s="8">
        <v>4191923.96</v>
      </c>
      <c r="C14" s="8">
        <v>57835199.66</v>
      </c>
      <c r="D14" s="5">
        <f t="shared" si="0"/>
        <v>53643275.699999996</v>
      </c>
      <c r="E14" s="9">
        <f t="shared" si="5"/>
        <v>1279.681506913594</v>
      </c>
      <c r="F14" s="8">
        <v>37340379.15</v>
      </c>
      <c r="G14" s="8">
        <v>41651241.49</v>
      </c>
      <c r="H14" s="5">
        <f t="shared" si="1"/>
        <v>4310862.340000004</v>
      </c>
      <c r="I14" s="9">
        <f t="shared" si="2"/>
        <v>11.544773883207888</v>
      </c>
      <c r="J14" s="11">
        <v>27318102.87</v>
      </c>
      <c r="K14" s="11">
        <v>16183958.17</v>
      </c>
      <c r="L14" s="9">
        <f t="shared" si="3"/>
        <v>-11134144.700000001</v>
      </c>
      <c r="M14" s="9">
        <f t="shared" si="4"/>
        <v>-40.75738623939079</v>
      </c>
    </row>
    <row r="15" spans="1:13" ht="14.25">
      <c r="A15" s="7" t="s">
        <v>21</v>
      </c>
      <c r="B15" s="8">
        <v>145452</v>
      </c>
      <c r="C15" s="8">
        <v>1208815.49</v>
      </c>
      <c r="D15" s="5">
        <f t="shared" si="0"/>
        <v>1063363.49</v>
      </c>
      <c r="E15" s="9">
        <f t="shared" si="5"/>
        <v>731.0751931908809</v>
      </c>
      <c r="F15" s="8">
        <v>882465.03</v>
      </c>
      <c r="G15" s="8">
        <v>771605.59</v>
      </c>
      <c r="H15" s="5">
        <f t="shared" si="1"/>
        <v>-110859.44000000006</v>
      </c>
      <c r="I15" s="9">
        <f t="shared" si="2"/>
        <v>-12.562474005343878</v>
      </c>
      <c r="J15" s="11">
        <v>437209.9</v>
      </c>
      <c r="K15" s="11">
        <v>437209.9</v>
      </c>
      <c r="L15" s="9">
        <f t="shared" si="3"/>
        <v>0</v>
      </c>
      <c r="M15" s="9">
        <f t="shared" si="4"/>
        <v>0</v>
      </c>
    </row>
    <row r="16" spans="1:13" ht="14.25">
      <c r="A16" s="7" t="s">
        <v>22</v>
      </c>
      <c r="B16" s="8">
        <v>949730.59</v>
      </c>
      <c r="C16" s="8">
        <v>6559822.18</v>
      </c>
      <c r="D16" s="5">
        <f t="shared" si="0"/>
        <v>5610091.59</v>
      </c>
      <c r="E16" s="9">
        <f t="shared" si="5"/>
        <v>590.703474129437</v>
      </c>
      <c r="F16" s="8">
        <v>2313310.3</v>
      </c>
      <c r="G16" s="8">
        <v>2521406.32</v>
      </c>
      <c r="H16" s="5">
        <f t="shared" si="1"/>
        <v>208096.02000000002</v>
      </c>
      <c r="I16" s="9">
        <f t="shared" si="2"/>
        <v>8.995594754408867</v>
      </c>
      <c r="J16" s="11">
        <v>3639297.51</v>
      </c>
      <c r="K16" s="11">
        <v>4038415.86</v>
      </c>
      <c r="L16" s="9">
        <f t="shared" si="3"/>
        <v>399118.3500000001</v>
      </c>
      <c r="M16" s="9">
        <f t="shared" si="4"/>
        <v>10.966906357705284</v>
      </c>
    </row>
    <row r="17" spans="1:13" ht="14.25">
      <c r="A17" s="7" t="s">
        <v>23</v>
      </c>
      <c r="B17" s="8">
        <v>2339563.96</v>
      </c>
      <c r="C17" s="8">
        <v>16364286.73</v>
      </c>
      <c r="D17" s="5">
        <f t="shared" si="0"/>
        <v>14024722.77</v>
      </c>
      <c r="E17" s="9">
        <f t="shared" si="5"/>
        <v>599.458831208872</v>
      </c>
      <c r="F17" s="8">
        <v>15750094.5</v>
      </c>
      <c r="G17" s="8">
        <v>14737532.19</v>
      </c>
      <c r="H17" s="5">
        <f t="shared" si="1"/>
        <v>-1012562.3100000005</v>
      </c>
      <c r="I17" s="9">
        <f t="shared" si="2"/>
        <v>-6.428928474048207</v>
      </c>
      <c r="J17" s="11">
        <v>4807290.67</v>
      </c>
      <c r="K17" s="11">
        <v>1626754.54</v>
      </c>
      <c r="L17" s="9">
        <f t="shared" si="3"/>
        <v>-3180536.13</v>
      </c>
      <c r="M17" s="9">
        <f t="shared" si="4"/>
        <v>-66.16067860943387</v>
      </c>
    </row>
    <row r="18" spans="1:13" ht="14.25">
      <c r="A18" s="7" t="s">
        <v>24</v>
      </c>
      <c r="B18" s="8">
        <v>52048537.5</v>
      </c>
      <c r="C18" s="8">
        <v>737255460.23</v>
      </c>
      <c r="D18" s="5">
        <f t="shared" si="0"/>
        <v>685206922.73</v>
      </c>
      <c r="E18" s="9">
        <f t="shared" si="5"/>
        <v>1316.4768034644585</v>
      </c>
      <c r="F18" s="8">
        <v>656388842.18</v>
      </c>
      <c r="G18" s="8">
        <v>569645559.27</v>
      </c>
      <c r="H18" s="5">
        <f t="shared" si="1"/>
        <v>-86743282.90999997</v>
      </c>
      <c r="I18" s="9">
        <f t="shared" si="2"/>
        <v>-13.215228129397811</v>
      </c>
      <c r="J18" s="11">
        <v>165229366.15</v>
      </c>
      <c r="K18" s="11">
        <v>167609900.96</v>
      </c>
      <c r="L18" s="9">
        <f t="shared" si="3"/>
        <v>2380534.8100000024</v>
      </c>
      <c r="M18" s="9">
        <f t="shared" si="4"/>
        <v>1.4407455923052346</v>
      </c>
    </row>
    <row r="19" spans="1:13" ht="14.25">
      <c r="A19" s="7" t="s">
        <v>25</v>
      </c>
      <c r="B19" s="8">
        <v>11972212.16</v>
      </c>
      <c r="C19" s="8">
        <v>155942856.97</v>
      </c>
      <c r="D19" s="5">
        <f t="shared" si="0"/>
        <v>143970644.81</v>
      </c>
      <c r="E19" s="9">
        <f t="shared" si="5"/>
        <v>1202.5400392670622</v>
      </c>
      <c r="F19" s="8">
        <v>43649438.13</v>
      </c>
      <c r="G19" s="8">
        <v>110850521.28</v>
      </c>
      <c r="H19" s="5">
        <f t="shared" si="1"/>
        <v>67201083.15</v>
      </c>
      <c r="I19" s="9">
        <f t="shared" si="2"/>
        <v>153.95635322923687</v>
      </c>
      <c r="J19" s="11">
        <v>94220148.66</v>
      </c>
      <c r="K19" s="11">
        <v>45092335.69</v>
      </c>
      <c r="L19" s="9">
        <f t="shared" si="3"/>
        <v>-49127812.97</v>
      </c>
      <c r="M19" s="9">
        <f t="shared" si="4"/>
        <v>-52.141515024860716</v>
      </c>
    </row>
    <row r="20" spans="1:13" ht="14.25">
      <c r="A20" s="7" t="s">
        <v>26</v>
      </c>
      <c r="B20" s="8">
        <v>8817933.34</v>
      </c>
      <c r="C20" s="8">
        <v>68557807.46</v>
      </c>
      <c r="D20" s="5">
        <f t="shared" si="0"/>
        <v>59739874.11999999</v>
      </c>
      <c r="E20" s="9">
        <f t="shared" si="5"/>
        <v>677.4815800546752</v>
      </c>
      <c r="F20" s="8">
        <v>22703301.66</v>
      </c>
      <c r="G20" s="8">
        <v>33274254.02</v>
      </c>
      <c r="H20" s="5">
        <f t="shared" si="1"/>
        <v>10570952.36</v>
      </c>
      <c r="I20" s="9">
        <f t="shared" si="2"/>
        <v>46.56129984223625</v>
      </c>
      <c r="J20" s="11">
        <v>35182953.44</v>
      </c>
      <c r="K20" s="11">
        <v>35283553.44</v>
      </c>
      <c r="L20" s="9">
        <f t="shared" si="3"/>
        <v>100600</v>
      </c>
      <c r="M20" s="9">
        <f t="shared" si="4"/>
        <v>0.2859339258472441</v>
      </c>
    </row>
    <row r="21" spans="1:13" ht="14.25">
      <c r="A21" s="7" t="s">
        <v>27</v>
      </c>
      <c r="B21" s="8">
        <v>32497800</v>
      </c>
      <c r="C21" s="8">
        <v>621420192.65</v>
      </c>
      <c r="D21" s="5">
        <f t="shared" si="0"/>
        <v>588922392.65</v>
      </c>
      <c r="E21" s="9">
        <f t="shared" si="5"/>
        <v>1812.1915718910202</v>
      </c>
      <c r="F21" s="8">
        <v>444284100</v>
      </c>
      <c r="G21" s="8">
        <v>526307815.97</v>
      </c>
      <c r="H21" s="5">
        <f t="shared" si="1"/>
        <v>82023715.97000003</v>
      </c>
      <c r="I21" s="9">
        <f t="shared" si="2"/>
        <v>18.461996720116705</v>
      </c>
      <c r="J21" s="11">
        <v>108430300</v>
      </c>
      <c r="K21" s="11">
        <v>95112376.68</v>
      </c>
      <c r="L21" s="9">
        <f t="shared" si="3"/>
        <v>-13317923.319999993</v>
      </c>
      <c r="M21" s="9">
        <f t="shared" si="4"/>
        <v>-12.282473921034981</v>
      </c>
    </row>
    <row r="22" spans="1:13" ht="14.25">
      <c r="A22" s="7" t="s">
        <v>28</v>
      </c>
      <c r="B22" s="8">
        <v>8614316.77</v>
      </c>
      <c r="C22" s="8">
        <v>66802666.67</v>
      </c>
      <c r="D22" s="5">
        <f t="shared" si="0"/>
        <v>58188349.900000006</v>
      </c>
      <c r="E22" s="9">
        <f t="shared" si="5"/>
        <v>675.4842137062486</v>
      </c>
      <c r="F22" s="8">
        <v>48039647.91</v>
      </c>
      <c r="G22" s="8">
        <v>63162412.75</v>
      </c>
      <c r="H22" s="5">
        <f t="shared" si="1"/>
        <v>15122764.840000004</v>
      </c>
      <c r="I22" s="9">
        <f t="shared" si="2"/>
        <v>31.47975786236358</v>
      </c>
      <c r="J22" s="11">
        <v>5468344.34</v>
      </c>
      <c r="K22" s="11">
        <v>3640253.92</v>
      </c>
      <c r="L22" s="9">
        <f t="shared" si="3"/>
        <v>-1828090.42</v>
      </c>
      <c r="M22" s="9">
        <f t="shared" si="4"/>
        <v>-33.430418904453994</v>
      </c>
    </row>
    <row r="23" spans="1:13" ht="14.25">
      <c r="A23" s="7" t="s">
        <v>29</v>
      </c>
      <c r="B23" s="8">
        <v>1607118.3</v>
      </c>
      <c r="C23" s="8">
        <v>27726893.95</v>
      </c>
      <c r="D23" s="5">
        <f t="shared" si="0"/>
        <v>26119775.65</v>
      </c>
      <c r="E23" s="9">
        <f t="shared" si="5"/>
        <v>1625.25531879016</v>
      </c>
      <c r="F23" s="8">
        <v>14571893.83</v>
      </c>
      <c r="G23" s="8">
        <v>14032580.4</v>
      </c>
      <c r="H23" s="5">
        <f t="shared" si="1"/>
        <v>-539313.4299999997</v>
      </c>
      <c r="I23" s="9">
        <f t="shared" si="2"/>
        <v>-3.7010524252495167</v>
      </c>
      <c r="J23" s="11">
        <v>6817905.54</v>
      </c>
      <c r="K23" s="11">
        <v>13694313.55</v>
      </c>
      <c r="L23" s="9">
        <f t="shared" si="3"/>
        <v>6876408.010000001</v>
      </c>
      <c r="M23" s="9">
        <f t="shared" si="4"/>
        <v>100.85807099638991</v>
      </c>
    </row>
    <row r="24" spans="1:13" ht="14.25">
      <c r="A24" s="7" t="s">
        <v>30</v>
      </c>
      <c r="B24" s="8">
        <v>15167840</v>
      </c>
      <c r="C24" s="8">
        <v>90496855.63</v>
      </c>
      <c r="D24" s="5">
        <f t="shared" si="0"/>
        <v>75329015.63</v>
      </c>
      <c r="E24" s="9">
        <f t="shared" si="5"/>
        <v>496.6364072273969</v>
      </c>
      <c r="F24" s="8">
        <v>49062854.89</v>
      </c>
      <c r="G24" s="8">
        <v>58338924.93</v>
      </c>
      <c r="H24" s="5">
        <f t="shared" si="1"/>
        <v>9276070.04</v>
      </c>
      <c r="I24" s="9">
        <f t="shared" si="2"/>
        <v>18.906502813171294</v>
      </c>
      <c r="J24" s="11">
        <v>40053038.11</v>
      </c>
      <c r="K24" s="11">
        <v>32157930.7</v>
      </c>
      <c r="L24" s="9">
        <f t="shared" si="3"/>
        <v>-7895107.41</v>
      </c>
      <c r="M24" s="9">
        <f t="shared" si="4"/>
        <v>-19.711631832564624</v>
      </c>
    </row>
    <row r="25" spans="1:13" ht="14.25">
      <c r="A25" s="7" t="s">
        <v>31</v>
      </c>
      <c r="B25" s="8">
        <v>1615507.09</v>
      </c>
      <c r="C25" s="8">
        <v>7194449.74</v>
      </c>
      <c r="D25" s="5">
        <f t="shared" si="0"/>
        <v>5578942.65</v>
      </c>
      <c r="E25" s="9">
        <f t="shared" si="5"/>
        <v>345.33693380448113</v>
      </c>
      <c r="F25" s="8">
        <v>3526112.88</v>
      </c>
      <c r="G25" s="8">
        <v>4390269.98</v>
      </c>
      <c r="H25" s="5">
        <f t="shared" si="1"/>
        <v>864157.1000000006</v>
      </c>
      <c r="I25" s="9">
        <f t="shared" si="2"/>
        <v>24.507357801886382</v>
      </c>
      <c r="J25" s="11">
        <v>2967850.85</v>
      </c>
      <c r="K25" s="11">
        <v>2804179.76</v>
      </c>
      <c r="L25" s="9">
        <f t="shared" si="3"/>
        <v>-163671.09000000032</v>
      </c>
      <c r="M25" s="9">
        <f t="shared" si="4"/>
        <v>-5.514801729338936</v>
      </c>
    </row>
    <row r="26" spans="1:13" ht="14.25">
      <c r="A26" s="7" t="s">
        <v>32</v>
      </c>
      <c r="B26" s="8">
        <v>22173078.33</v>
      </c>
      <c r="C26" s="8">
        <v>255593550.57</v>
      </c>
      <c r="D26" s="5">
        <f t="shared" si="0"/>
        <v>233420472.24</v>
      </c>
      <c r="E26" s="9">
        <f t="shared" si="5"/>
        <v>1052.7201896192464</v>
      </c>
      <c r="F26" s="8">
        <v>140639316.53</v>
      </c>
      <c r="G26" s="8">
        <v>142085260.78</v>
      </c>
      <c r="H26" s="5">
        <f t="shared" si="1"/>
        <v>1445944.25</v>
      </c>
      <c r="I26" s="9">
        <f t="shared" si="2"/>
        <v>1.0281223527501737</v>
      </c>
      <c r="J26" s="11">
        <v>106122265.09</v>
      </c>
      <c r="K26" s="11">
        <v>113508289.79</v>
      </c>
      <c r="L26" s="9">
        <f t="shared" si="3"/>
        <v>7386024.700000003</v>
      </c>
      <c r="M26" s="9">
        <f t="shared" si="4"/>
        <v>6.959919950574061</v>
      </c>
    </row>
    <row r="27" spans="1:13" ht="14.25">
      <c r="A27" s="7" t="s">
        <v>33</v>
      </c>
      <c r="B27" s="8">
        <v>0</v>
      </c>
      <c r="C27" s="8">
        <v>28756684.01</v>
      </c>
      <c r="D27" s="5">
        <f t="shared" si="0"/>
        <v>28756684.01</v>
      </c>
      <c r="E27" s="9" t="e">
        <f t="shared" si="5"/>
        <v>#DIV/0!</v>
      </c>
      <c r="F27" s="8">
        <v>17898678.96</v>
      </c>
      <c r="G27" s="8">
        <v>17898678.96</v>
      </c>
      <c r="H27" s="5">
        <f t="shared" si="1"/>
        <v>0</v>
      </c>
      <c r="I27" s="9">
        <f t="shared" si="2"/>
        <v>0</v>
      </c>
      <c r="J27" s="11">
        <v>10858005.05</v>
      </c>
      <c r="K27" s="11">
        <v>10858005.05</v>
      </c>
      <c r="L27" s="9">
        <f t="shared" si="3"/>
        <v>0</v>
      </c>
      <c r="M27" s="9">
        <f t="shared" si="4"/>
        <v>0</v>
      </c>
    </row>
    <row r="28" spans="1:13" ht="14.25">
      <c r="A28" s="7" t="s">
        <v>34</v>
      </c>
      <c r="B28" s="8">
        <v>48640539.48</v>
      </c>
      <c r="C28" s="8">
        <v>570856184.64</v>
      </c>
      <c r="D28" s="5">
        <f t="shared" si="0"/>
        <v>522215645.15999997</v>
      </c>
      <c r="E28" s="9">
        <f t="shared" si="5"/>
        <v>1073.6222310501398</v>
      </c>
      <c r="F28" s="8">
        <v>22703301.66</v>
      </c>
      <c r="G28" s="8">
        <v>404990135.78</v>
      </c>
      <c r="H28" s="5">
        <f t="shared" si="1"/>
        <v>382286834.11999995</v>
      </c>
      <c r="I28" s="9">
        <f t="shared" si="2"/>
        <v>1683.8380595256554</v>
      </c>
      <c r="J28" s="11">
        <v>35182953.44</v>
      </c>
      <c r="K28" s="11">
        <v>165866048.86</v>
      </c>
      <c r="L28" s="9">
        <f t="shared" si="3"/>
        <v>130683095.42000002</v>
      </c>
      <c r="M28" s="9">
        <f t="shared" si="4"/>
        <v>371.43867311441954</v>
      </c>
    </row>
    <row r="29" spans="1:13" ht="14.25">
      <c r="A29" s="7" t="s">
        <v>35</v>
      </c>
      <c r="B29" s="8">
        <v>17914452.27</v>
      </c>
      <c r="C29" s="8">
        <v>117641440.89</v>
      </c>
      <c r="D29" s="5">
        <f t="shared" si="0"/>
        <v>99726988.62</v>
      </c>
      <c r="E29" s="9">
        <f t="shared" si="5"/>
        <v>556.6845534373683</v>
      </c>
      <c r="F29" s="8">
        <v>21647206.77</v>
      </c>
      <c r="G29" s="8">
        <v>65644025.37</v>
      </c>
      <c r="H29" s="5">
        <f t="shared" si="1"/>
        <v>43996818.599999994</v>
      </c>
      <c r="I29" s="9">
        <f t="shared" si="2"/>
        <v>203.2447838072736</v>
      </c>
      <c r="J29" s="11">
        <v>51961691.82</v>
      </c>
      <c r="K29" s="11">
        <v>51997415.52</v>
      </c>
      <c r="L29" s="9">
        <f t="shared" si="3"/>
        <v>35723.70000000298</v>
      </c>
      <c r="M29" s="9">
        <f t="shared" si="4"/>
        <v>0.06875007096334182</v>
      </c>
    </row>
    <row r="30" spans="1:13" ht="14.25">
      <c r="A30" s="7" t="s">
        <v>36</v>
      </c>
      <c r="B30" s="8">
        <v>17293723.88</v>
      </c>
      <c r="C30" s="8">
        <v>83224911.83</v>
      </c>
      <c r="D30" s="5">
        <f t="shared" si="0"/>
        <v>65931187.95</v>
      </c>
      <c r="E30" s="9">
        <f t="shared" si="5"/>
        <v>381.24344072735363</v>
      </c>
      <c r="F30" s="8">
        <v>46359108.75</v>
      </c>
      <c r="G30" s="8">
        <v>57568721.76</v>
      </c>
      <c r="H30" s="5">
        <f t="shared" si="1"/>
        <v>11209613.009999998</v>
      </c>
      <c r="I30" s="9">
        <f t="shared" si="2"/>
        <v>24.17995796780713</v>
      </c>
      <c r="J30" s="11">
        <v>26044566.03</v>
      </c>
      <c r="K30" s="11">
        <v>25656190.07</v>
      </c>
      <c r="L30" s="9">
        <f t="shared" si="3"/>
        <v>-388375.9600000009</v>
      </c>
      <c r="M30" s="9">
        <f t="shared" si="4"/>
        <v>-1.4911976630850428</v>
      </c>
    </row>
    <row r="31" spans="1:13" ht="14.25">
      <c r="A31" s="7" t="s">
        <v>37</v>
      </c>
      <c r="B31" s="8">
        <v>4889798.3</v>
      </c>
      <c r="C31" s="8">
        <v>108650072.07</v>
      </c>
      <c r="D31" s="5">
        <f t="shared" si="0"/>
        <v>103760273.77</v>
      </c>
      <c r="E31" s="9">
        <f t="shared" si="5"/>
        <v>2121.9745151860357</v>
      </c>
      <c r="F31" s="8">
        <v>78823668.25</v>
      </c>
      <c r="G31" s="8">
        <v>81949127.94</v>
      </c>
      <c r="H31" s="5">
        <f t="shared" si="1"/>
        <v>3125459.6899999976</v>
      </c>
      <c r="I31" s="9">
        <f t="shared" si="2"/>
        <v>3.9651284435116323</v>
      </c>
      <c r="J31" s="11">
        <v>29013522.35</v>
      </c>
      <c r="K31" s="11">
        <v>26700944.13</v>
      </c>
      <c r="L31" s="9">
        <f t="shared" si="3"/>
        <v>-2312578.2200000025</v>
      </c>
      <c r="M31" s="9">
        <f t="shared" si="4"/>
        <v>-7.970691018148654</v>
      </c>
    </row>
    <row r="32" spans="1:13" ht="14.25">
      <c r="A32" s="7" t="s">
        <v>38</v>
      </c>
      <c r="B32" s="8">
        <v>5337705</v>
      </c>
      <c r="C32" s="8">
        <v>15599163.18</v>
      </c>
      <c r="D32" s="5">
        <f t="shared" si="0"/>
        <v>10261458.18</v>
      </c>
      <c r="E32" s="9">
        <f t="shared" si="5"/>
        <v>192.24476024808416</v>
      </c>
      <c r="F32" s="8">
        <v>11799025.46</v>
      </c>
      <c r="G32" s="8">
        <v>15508186.17</v>
      </c>
      <c r="H32" s="5">
        <f t="shared" si="1"/>
        <v>3709160.709999999</v>
      </c>
      <c r="I32" s="9">
        <f t="shared" si="2"/>
        <v>31.43616159295921</v>
      </c>
      <c r="J32" s="11">
        <v>136418.1</v>
      </c>
      <c r="K32" s="11">
        <v>90977.01</v>
      </c>
      <c r="L32" s="9">
        <f t="shared" si="3"/>
        <v>-45441.09000000001</v>
      </c>
      <c r="M32" s="9">
        <f t="shared" si="4"/>
        <v>-33.31016192132863</v>
      </c>
    </row>
    <row r="33" spans="1:13" ht="12" customHeight="1">
      <c r="A33" s="7" t="s">
        <v>39</v>
      </c>
      <c r="B33" s="8">
        <v>23683929.93</v>
      </c>
      <c r="C33" s="8">
        <v>198801100.93</v>
      </c>
      <c r="D33" s="5">
        <f t="shared" si="0"/>
        <v>175117171</v>
      </c>
      <c r="E33" s="9">
        <f t="shared" si="5"/>
        <v>739.3923707660623</v>
      </c>
      <c r="F33" s="8">
        <v>42967037.03</v>
      </c>
      <c r="G33" s="8">
        <v>52373509.42</v>
      </c>
      <c r="H33" s="5">
        <f t="shared" si="1"/>
        <v>9406472.39</v>
      </c>
      <c r="I33" s="9">
        <f t="shared" si="2"/>
        <v>21.89229940019441</v>
      </c>
      <c r="J33" s="11">
        <v>135522628.98</v>
      </c>
      <c r="K33" s="11">
        <v>146427591.51</v>
      </c>
      <c r="L33" s="9">
        <f t="shared" si="3"/>
        <v>10904962.530000001</v>
      </c>
      <c r="M33" s="9">
        <f t="shared" si="4"/>
        <v>8.046599016028033</v>
      </c>
    </row>
    <row r="34" spans="1:13" ht="14.25" hidden="1">
      <c r="A34" s="10" t="s">
        <v>81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</row>
  </sheetData>
  <sheetProtection/>
  <mergeCells count="5">
    <mergeCell ref="A1:N1"/>
    <mergeCell ref="B2:E2"/>
    <mergeCell ref="F2:I2"/>
    <mergeCell ref="J2:M2"/>
    <mergeCell ref="A2:A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岳阳市计生委</dc:creator>
  <cp:keywords/>
  <dc:description/>
  <cp:lastModifiedBy>杨新宇</cp:lastModifiedBy>
  <dcterms:created xsi:type="dcterms:W3CDTF">2018-04-03T14:01:15Z</dcterms:created>
  <dcterms:modified xsi:type="dcterms:W3CDTF">2018-04-04T07:56:43Z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2052-10.1.0.7223</vt:lpwstr>
  </property>
</Properties>
</file>